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/>
  </bookViews>
  <sheets>
    <sheet name="SE index table" sheetId="1" r:id="rId1"/>
    <sheet name="SE data tables A" sheetId="2" r:id="rId2"/>
    <sheet name="SE data tables M" sheetId="3" r:id="rId3"/>
    <sheet name="YU index table" sheetId="4" r:id="rId4"/>
    <sheet name="YU data tables A" sheetId="5" r:id="rId5"/>
    <sheet name="YU data tables M" sheetId="6" r:id="rId6"/>
  </sheets>
  <calcPr calcId="145621"/>
</workbook>
</file>

<file path=xl/calcChain.xml><?xml version="1.0" encoding="utf-8"?>
<calcChain xmlns="http://schemas.openxmlformats.org/spreadsheetml/2006/main">
  <c r="W168" i="6" l="1"/>
  <c r="V168" i="6"/>
  <c r="U168" i="6"/>
  <c r="W163" i="6"/>
  <c r="V163" i="6"/>
  <c r="U163" i="6"/>
  <c r="W159" i="6"/>
  <c r="V147" i="6"/>
  <c r="W132" i="6"/>
  <c r="V132" i="6"/>
  <c r="U132" i="6"/>
  <c r="T132" i="6"/>
  <c r="U118" i="6"/>
  <c r="T118" i="6"/>
  <c r="U51" i="6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D22" i="3"/>
  <c r="C22" i="3" s="1"/>
  <c r="D10" i="3"/>
  <c r="C10" i="3"/>
  <c r="O41" i="2"/>
  <c r="O40" i="2"/>
  <c r="O39" i="2"/>
  <c r="O38" i="2"/>
  <c r="O37" i="2"/>
  <c r="O36" i="2"/>
  <c r="O35" i="2"/>
</calcChain>
</file>

<file path=xl/sharedStrings.xml><?xml version="1.0" encoding="utf-8"?>
<sst xmlns="http://schemas.openxmlformats.org/spreadsheetml/2006/main" count="6513" uniqueCount="537">
  <si>
    <t>INDEX TABLE - Country: SERBIA</t>
  </si>
  <si>
    <t>List of Variables</t>
  </si>
  <si>
    <t>Time Span</t>
  </si>
  <si>
    <t>Data Frequency</t>
  </si>
  <si>
    <t>Unit of Account</t>
  </si>
  <si>
    <t>Series Code</t>
  </si>
  <si>
    <t>1. MONETARY VARIABLES</t>
  </si>
  <si>
    <t>Table SE1</t>
  </si>
  <si>
    <t>Total statutory reserves</t>
  </si>
  <si>
    <r>
      <t>1884</t>
    </r>
    <r>
      <rPr>
        <b/>
        <sz val="9"/>
        <color indexed="8"/>
        <rFont val="Times New Roman"/>
        <family val="1"/>
        <charset val="204"/>
      </rPr>
      <t>–</t>
    </r>
    <r>
      <rPr>
        <sz val="9"/>
        <color indexed="8"/>
        <rFont val="Times New Roman"/>
        <family val="1"/>
        <charset val="204"/>
      </rPr>
      <t>1920</t>
    </r>
  </si>
  <si>
    <t>annual</t>
  </si>
  <si>
    <t>in national currency (thous.), end-of-period</t>
  </si>
  <si>
    <t>SE1A_A</t>
  </si>
  <si>
    <r>
      <t>July 1884</t>
    </r>
    <r>
      <rPr>
        <b/>
        <sz val="9"/>
        <color indexed="8"/>
        <rFont val="Times New Roman"/>
        <family val="1"/>
        <charset val="204"/>
      </rPr>
      <t>–</t>
    </r>
    <r>
      <rPr>
        <sz val="9"/>
        <color indexed="8"/>
        <rFont val="Times New Roman"/>
        <family val="1"/>
        <charset val="204"/>
      </rPr>
      <t>Dec.1913</t>
    </r>
  </si>
  <si>
    <t>monthly</t>
  </si>
  <si>
    <t>SE1A_M</t>
  </si>
  <si>
    <t>Metallic holdings</t>
  </si>
  <si>
    <t>SE1B_A</t>
  </si>
  <si>
    <t>SE1B_M</t>
  </si>
  <si>
    <t>Gold holdings</t>
  </si>
  <si>
    <r>
      <t>1884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1920</t>
    </r>
  </si>
  <si>
    <t>SE1C_A</t>
  </si>
  <si>
    <r>
      <t>July 1884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Dec.1913</t>
    </r>
  </si>
  <si>
    <t>SE1C_M</t>
  </si>
  <si>
    <t>Silver holdings</t>
  </si>
  <si>
    <t>SE1D_A</t>
  </si>
  <si>
    <t>SE1D_M</t>
  </si>
  <si>
    <t>Foreign exchange (foreign correspondents)</t>
  </si>
  <si>
    <t>SE1E_A</t>
  </si>
  <si>
    <t>SE1E_M</t>
  </si>
  <si>
    <t>Monetary base (excluding coins)</t>
  </si>
  <si>
    <t>SE1F_A</t>
  </si>
  <si>
    <r>
      <t>July 1884</t>
    </r>
    <r>
      <rPr>
        <b/>
        <sz val="9"/>
        <color indexed="8"/>
        <rFont val="Times New Roman"/>
        <family val="1"/>
        <charset val="204"/>
      </rPr>
      <t>–</t>
    </r>
    <r>
      <rPr>
        <sz val="9"/>
        <color indexed="8"/>
        <rFont val="Times New Roman"/>
        <family val="1"/>
        <charset val="204"/>
      </rPr>
      <t>Dec. 1913</t>
    </r>
  </si>
  <si>
    <t>SE1F_M</t>
  </si>
  <si>
    <t>Banknotes in circulation</t>
  </si>
  <si>
    <t>SE1G_A</t>
  </si>
  <si>
    <t>SE1G_M</t>
  </si>
  <si>
    <t>Gold-backed banknotes</t>
  </si>
  <si>
    <t>SE1H_A</t>
  </si>
  <si>
    <t>SE1H_M</t>
  </si>
  <si>
    <t>Silver-backed banknotes</t>
  </si>
  <si>
    <t>SE1I_A</t>
  </si>
  <si>
    <t>SE1I_M</t>
  </si>
  <si>
    <t>Giro accounts with central bank</t>
  </si>
  <si>
    <t>SE1J_A</t>
  </si>
  <si>
    <t>SE1J_M</t>
  </si>
  <si>
    <t xml:space="preserve">Other central bank liabilities at sight </t>
  </si>
  <si>
    <t>1884–1920</t>
  </si>
  <si>
    <t>SE1K_A</t>
  </si>
  <si>
    <t>SE1K_M</t>
  </si>
  <si>
    <t>Effective cover ratio of total banknotes in circulation</t>
  </si>
  <si>
    <t>in per cent, end-of-period</t>
  </si>
  <si>
    <t>SE1L_A</t>
  </si>
  <si>
    <t>SE1L_M</t>
  </si>
  <si>
    <t>2. INTEREST RATES</t>
  </si>
  <si>
    <t xml:space="preserve"> Discount rate (silver)</t>
  </si>
  <si>
    <r>
      <t>1884</t>
    </r>
    <r>
      <rPr>
        <sz val="9"/>
        <color indexed="8"/>
        <rFont val="Times New Roman"/>
        <family val="1"/>
      </rPr>
      <t>–1920</t>
    </r>
  </si>
  <si>
    <t>date of change</t>
  </si>
  <si>
    <t>in per cent</t>
  </si>
  <si>
    <t>SE2A_D</t>
  </si>
  <si>
    <t>in per cent, period average</t>
  </si>
  <si>
    <t>SE2A_A</t>
  </si>
  <si>
    <r>
      <t>July 1884</t>
    </r>
    <r>
      <rPr>
        <sz val="9"/>
        <color indexed="8"/>
        <rFont val="Times New Roman"/>
        <family val="1"/>
      </rPr>
      <t>–Dec. 1920</t>
    </r>
  </si>
  <si>
    <t>SE2A_M</t>
  </si>
  <si>
    <t>Discount rate (gold)</t>
  </si>
  <si>
    <t>SE2B_D</t>
  </si>
  <si>
    <t>SE2B_A</t>
  </si>
  <si>
    <t>SE2B_M</t>
  </si>
  <si>
    <t>Lombard rate (silver)</t>
  </si>
  <si>
    <t>SE2C_D</t>
  </si>
  <si>
    <t>SE2C_A</t>
  </si>
  <si>
    <t>SE2C_M</t>
  </si>
  <si>
    <t>Lombard rate (gold)</t>
  </si>
  <si>
    <t>SE2D_D</t>
  </si>
  <si>
    <t>SE2D_A</t>
  </si>
  <si>
    <t>SE2D_M</t>
  </si>
  <si>
    <t>Discount rate for banks (silver)</t>
  </si>
  <si>
    <t>SE2E_D</t>
  </si>
  <si>
    <t>SE2E_A</t>
  </si>
  <si>
    <t>SE2E_M</t>
  </si>
  <si>
    <t>Discount rate for banks (gold)</t>
  </si>
  <si>
    <t>SE2F_D</t>
  </si>
  <si>
    <t>SE2F_A</t>
  </si>
  <si>
    <t>SE2F_M</t>
  </si>
  <si>
    <t>Lombard rate for banks (silver)</t>
  </si>
  <si>
    <t>SE2G_D</t>
  </si>
  <si>
    <t>SE2G_A</t>
  </si>
  <si>
    <t>SE2G_M</t>
  </si>
  <si>
    <t>Lombard rate for banks (gold)</t>
  </si>
  <si>
    <t>SE2H_D</t>
  </si>
  <si>
    <t>SE2H_A</t>
  </si>
  <si>
    <t>SE2H_M</t>
  </si>
  <si>
    <t>Market interest rate</t>
  </si>
  <si>
    <t>1894–1908</t>
  </si>
  <si>
    <t>in per cent, minimum and maximum rates</t>
  </si>
  <si>
    <t>SE2I_A</t>
  </si>
  <si>
    <t>3. EXCHANGE RATES</t>
  </si>
  <si>
    <t>20 dinar gold coins</t>
  </si>
  <si>
    <r>
      <t>1892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1913</t>
    </r>
  </si>
  <si>
    <t>in national currency, period average</t>
  </si>
  <si>
    <t>SE3A_A</t>
  </si>
  <si>
    <t>Nov. 1891–Jan. 1914</t>
  </si>
  <si>
    <t>SE3A_M</t>
  </si>
  <si>
    <t>100 Austrian florins / 200 Austrian crowns</t>
  </si>
  <si>
    <r>
      <t>1895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1913</t>
    </r>
  </si>
  <si>
    <t>SE3B_A</t>
  </si>
  <si>
    <t>Feb. 1895–Jan. 1914</t>
  </si>
  <si>
    <t>SE3B_M</t>
  </si>
  <si>
    <t>4. GOVERNMENT FINANCES</t>
  </si>
  <si>
    <t>Government revenue</t>
  </si>
  <si>
    <r>
      <t>1880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1912</t>
    </r>
  </si>
  <si>
    <t>in national currency (thous.)</t>
  </si>
  <si>
    <t>SE4A_A</t>
  </si>
  <si>
    <t>Government expenditure</t>
  </si>
  <si>
    <t>SE4B_A</t>
  </si>
  <si>
    <t>Foreign public debt repayments (principal + interest)</t>
  </si>
  <si>
    <t>SE4C_A</t>
  </si>
  <si>
    <t>Foreign public debt</t>
  </si>
  <si>
    <t>1867–1912</t>
  </si>
  <si>
    <t>SE4D_A</t>
  </si>
  <si>
    <t>Government debt to the central bank</t>
  </si>
  <si>
    <t>SE4E_A</t>
  </si>
  <si>
    <t>5. PRICES, PRODUCTION AND LABOUR</t>
  </si>
  <si>
    <t>Table SE5</t>
  </si>
  <si>
    <t>Wheat</t>
  </si>
  <si>
    <r>
      <t>1864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1910</t>
    </r>
  </si>
  <si>
    <t>in national currency per 1 kilo</t>
  </si>
  <si>
    <t>SE5A_A</t>
  </si>
  <si>
    <t>Maize</t>
  </si>
  <si>
    <t>SE5B_A</t>
  </si>
  <si>
    <t>Beans</t>
  </si>
  <si>
    <r>
      <t>1866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1908</t>
    </r>
  </si>
  <si>
    <t>SE5C_A</t>
  </si>
  <si>
    <t>Wheat flour</t>
  </si>
  <si>
    <t>SE5D_A</t>
  </si>
  <si>
    <t>Bread</t>
  </si>
  <si>
    <t>SE5E_A</t>
  </si>
  <si>
    <t>Mutton</t>
  </si>
  <si>
    <t>SE5F_A</t>
  </si>
  <si>
    <t>Pork</t>
  </si>
  <si>
    <t>SE5G_A</t>
  </si>
  <si>
    <t>Lard</t>
  </si>
  <si>
    <t>SE5H_A</t>
  </si>
  <si>
    <t>Plum brandy</t>
  </si>
  <si>
    <r>
      <t>1866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1910</t>
    </r>
  </si>
  <si>
    <t>in national currency per 1 liter</t>
  </si>
  <si>
    <t>SE5I_A</t>
  </si>
  <si>
    <t>Milled flour and other items</t>
  </si>
  <si>
    <r>
      <t>1888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1908</t>
    </r>
  </si>
  <si>
    <r>
      <t>in thousand</t>
    </r>
    <r>
      <rPr>
        <sz val="9"/>
        <rFont val="Times New Roman"/>
        <family val="1"/>
        <charset val="204"/>
      </rPr>
      <t xml:space="preserve"> kilos</t>
    </r>
  </si>
  <si>
    <t>SE5J_A</t>
  </si>
  <si>
    <t>Beer</t>
  </si>
  <si>
    <r>
      <t>1888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1910</t>
    </r>
  </si>
  <si>
    <t>in hectoliters</t>
  </si>
  <si>
    <t>SE5K_A</t>
  </si>
  <si>
    <t>Cement</t>
  </si>
  <si>
    <r>
      <t>1902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1938</t>
    </r>
  </si>
  <si>
    <t>in tons</t>
  </si>
  <si>
    <t>SE5L_A</t>
  </si>
  <si>
    <t>Hard coal</t>
  </si>
  <si>
    <r>
      <t>1894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1939</t>
    </r>
  </si>
  <si>
    <t>SE5M_A</t>
  </si>
  <si>
    <t>Brown coal</t>
  </si>
  <si>
    <t>SE5N_A</t>
  </si>
  <si>
    <t>Lignite</t>
  </si>
  <si>
    <t>SE5O_A</t>
  </si>
  <si>
    <t>Total active population</t>
  </si>
  <si>
    <t>1866-1900</t>
  </si>
  <si>
    <t>in thousand inhabitants</t>
  </si>
  <si>
    <t>SE5P_A</t>
  </si>
  <si>
    <t>Diggers</t>
  </si>
  <si>
    <r>
      <t>1863</t>
    </r>
    <r>
      <rPr>
        <b/>
        <sz val="9"/>
        <rFont val="Calibri"/>
        <family val="2"/>
      </rPr>
      <t>–</t>
    </r>
    <r>
      <rPr>
        <sz val="9"/>
        <rFont val="Times New Roman"/>
        <family val="1"/>
      </rPr>
      <t>1910</t>
    </r>
  </si>
  <si>
    <t>SE5Q_A</t>
  </si>
  <si>
    <t>Reapers</t>
  </si>
  <si>
    <t>Masons</t>
  </si>
  <si>
    <t>SE5R_A</t>
  </si>
  <si>
    <t>Manual labourers</t>
  </si>
  <si>
    <t>SE5S_A</t>
  </si>
  <si>
    <t>Average wage</t>
  </si>
  <si>
    <r>
      <t>Jan. 1894</t>
    </r>
    <r>
      <rPr>
        <b/>
        <sz val="9"/>
        <rFont val="Calibri"/>
        <family val="2"/>
      </rPr>
      <t>–</t>
    </r>
    <r>
      <rPr>
        <sz val="9"/>
        <rFont val="Times New Roman"/>
        <family val="1"/>
      </rPr>
      <t>Dec.1908</t>
    </r>
  </si>
  <si>
    <t>SE5T_M</t>
  </si>
  <si>
    <t>6. NATIONAL ACCOUNTS AND POPULATION</t>
  </si>
  <si>
    <t xml:space="preserve">Table SE6_A </t>
  </si>
  <si>
    <t>Exports</t>
  </si>
  <si>
    <r>
      <t>1863</t>
    </r>
    <r>
      <rPr>
        <b/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1912</t>
    </r>
  </si>
  <si>
    <t>Imports</t>
  </si>
  <si>
    <t>Transit</t>
  </si>
  <si>
    <t>Population</t>
  </si>
  <si>
    <r>
      <t>1863</t>
    </r>
    <r>
      <rPr>
        <b/>
        <sz val="9"/>
        <rFont val="Calibri"/>
        <family val="2"/>
      </rPr>
      <t>–</t>
    </r>
    <r>
      <rPr>
        <sz val="9"/>
        <rFont val="Times New Roman"/>
        <family val="1"/>
      </rPr>
      <t>1920</t>
    </r>
  </si>
  <si>
    <r>
      <t xml:space="preserve">Notes: </t>
    </r>
    <r>
      <rPr>
        <sz val="9"/>
        <rFont val="Times New Roman"/>
        <family val="1"/>
        <charset val="204"/>
      </rPr>
      <t>The code of each variable is generated by the country prefix (SE), the number of the variables group (1, 2, 3, 4, 5 and 6) and a letter identifying the respective time series within the group (A, B, C,…); at the end A stands for annual, M for monthly time series and D for dates of change.</t>
    </r>
  </si>
  <si>
    <t>In the following tables ".." indicates that the item did not exist; in case of reconstructed data, that the entry was not calculated for that point in time. "."  indicates missing value. An absolute zero is coded as "-", while "0.0" codes a rounded zero. For details on the unit of the series, see the respective country index table; for variables definition and description, see the respective country chapter.</t>
  </si>
  <si>
    <t>TABLE SE 1.1_A Total reserves, 1884–1920</t>
  </si>
  <si>
    <t>TABLE SE 1.2_A  Monetary base (excluding coins), 1884–1920</t>
  </si>
  <si>
    <t>TABLE SE 2.1_D Central bank interest rates, 1884–1920</t>
  </si>
  <si>
    <t>TABLE SE 2.1_A Central bank interest rates, 1884–1920</t>
  </si>
  <si>
    <t xml:space="preserve"> TABLE SE 3_A Exchange rates, 1892–1913</t>
  </si>
  <si>
    <t>TABLE SE 4_A Government finances, 1867–1920</t>
  </si>
  <si>
    <t>TABLESE 5.1_A Prices of goods, 1864–1910</t>
  </si>
  <si>
    <t xml:space="preserve">TABLE SE 5.2_A Industrial production, 1888–1939   </t>
  </si>
  <si>
    <t>TABLE SE 5.3_A Labour force and daily wages, 1863–1910</t>
  </si>
  <si>
    <t>TABLE SE 6_A National accounts and population, 1863–1920</t>
  </si>
  <si>
    <t>Year</t>
  </si>
  <si>
    <t>Gold- backed banknotes</t>
  </si>
  <si>
    <t>Silver- backed banknotes</t>
  </si>
  <si>
    <t>Lmbard rate (silver)</t>
  </si>
  <si>
    <t>Lmbard rate (gold)</t>
  </si>
  <si>
    <t xml:space="preserve">Foreign public debt </t>
  </si>
  <si>
    <t>Milled flour and other items (in thousands of kilos)</t>
  </si>
  <si>
    <t>Beer (in hectoliters)</t>
  </si>
  <si>
    <t>Cement (in tons)</t>
  </si>
  <si>
    <t>Hard coal (in tons)</t>
  </si>
  <si>
    <t>Brown coal (in tons)</t>
  </si>
  <si>
    <t>Lignite (in tons)</t>
  </si>
  <si>
    <t>Month</t>
  </si>
  <si>
    <t>Date</t>
  </si>
  <si>
    <t>SE5T_A</t>
  </si>
  <si>
    <t>SE6A_A</t>
  </si>
  <si>
    <t>SE6B_A</t>
  </si>
  <si>
    <t>SE6C_A</t>
  </si>
  <si>
    <t>SE6D_A</t>
  </si>
  <si>
    <t>..</t>
  </si>
  <si>
    <t>July</t>
  </si>
  <si>
    <t>.</t>
  </si>
  <si>
    <t>Oct.</t>
  </si>
  <si>
    <t>Jan.</t>
  </si>
  <si>
    <t>Feb.</t>
  </si>
  <si>
    <t>Apr.</t>
  </si>
  <si>
    <t>Aug.</t>
  </si>
  <si>
    <t>Sept.</t>
  </si>
  <si>
    <t>Nov.</t>
  </si>
  <si>
    <t>4–12</t>
  </si>
  <si>
    <t>5–12</t>
  </si>
  <si>
    <t>March</t>
  </si>
  <si>
    <t>3–12</t>
  </si>
  <si>
    <t>June</t>
  </si>
  <si>
    <t>6–12</t>
  </si>
  <si>
    <t>7.5–12</t>
  </si>
  <si>
    <t>7.5–13</t>
  </si>
  <si>
    <t xml:space="preserve"> </t>
  </si>
  <si>
    <t>TABLE SE 1.1_M Total reserves,  1884–1913</t>
  </si>
  <si>
    <t>TABLE SE 1.2_M  Monetary base (excluding coins), 1884–1913</t>
  </si>
  <si>
    <t>TABLE SE 2_M Central bank interest rates, 1884–1920</t>
  </si>
  <si>
    <t xml:space="preserve"> TABLE SE 3_M Exchange rates, 1891–1914</t>
  </si>
  <si>
    <t>TABLE SE 5_M Daily wages, 1894–1908</t>
  </si>
  <si>
    <t>1884</t>
  </si>
  <si>
    <t>November</t>
  </si>
  <si>
    <t>1894</t>
  </si>
  <si>
    <t>January</t>
  </si>
  <si>
    <t>August</t>
  </si>
  <si>
    <t>December</t>
  </si>
  <si>
    <t>February</t>
  </si>
  <si>
    <t>September</t>
  </si>
  <si>
    <t>1892</t>
  </si>
  <si>
    <t>October</t>
  </si>
  <si>
    <t>April</t>
  </si>
  <si>
    <t>May</t>
  </si>
  <si>
    <t>1885</t>
  </si>
  <si>
    <t>1895</t>
  </si>
  <si>
    <t>1893</t>
  </si>
  <si>
    <t>1886</t>
  </si>
  <si>
    <t>1896</t>
  </si>
  <si>
    <t>1887</t>
  </si>
  <si>
    <t>1897</t>
  </si>
  <si>
    <t>1888</t>
  </si>
  <si>
    <t>1898</t>
  </si>
  <si>
    <t>1889</t>
  </si>
  <si>
    <t>1899</t>
  </si>
  <si>
    <t>1890</t>
  </si>
  <si>
    <t>1900</t>
  </si>
  <si>
    <t>1891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</si>
  <si>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</si>
  <si>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</si>
  <si>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</si>
  <si>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</si>
  <si>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</si>
  <si>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</si>
  <si>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</si>
  <si>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</si>
  <si>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</si>
  <si>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</si>
  <si>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</si>
  <si>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</si>
  <si>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</si>
  <si>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</si>
  <si>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</si>
  <si>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</si>
  <si>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</si>
  <si>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</si>
  <si>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</si>
  <si>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</si>
  <si>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INDEX TABLE - Country: YUGOSLAVIA</t>
  </si>
  <si>
    <t>Table YU1</t>
  </si>
  <si>
    <r>
      <t>1920</t>
    </r>
    <r>
      <rPr>
        <sz val="9"/>
        <color indexed="8"/>
        <rFont val="Calibri"/>
        <family val="2"/>
      </rPr>
      <t>–</t>
    </r>
    <r>
      <rPr>
        <sz val="9"/>
        <color indexed="8"/>
        <rFont val="Times New Roman"/>
        <family val="1"/>
      </rPr>
      <t>1940</t>
    </r>
  </si>
  <si>
    <t>in national currency (millions), end-of-period</t>
  </si>
  <si>
    <t>YU1A_A</t>
  </si>
  <si>
    <r>
      <t>Dec. 1920</t>
    </r>
    <r>
      <rPr>
        <sz val="9"/>
        <rFont val="Calibri"/>
        <family val="2"/>
      </rPr>
      <t>–Dec. 1940</t>
    </r>
  </si>
  <si>
    <t>YU1B_M</t>
  </si>
  <si>
    <t>YU1B_A</t>
  </si>
  <si>
    <t>Dec. 1920–Dec. 1940</t>
  </si>
  <si>
    <t>YU1C_A</t>
  </si>
  <si>
    <t>YU1C_M</t>
  </si>
  <si>
    <t>YU1D_A</t>
  </si>
  <si>
    <t>YU1D_M</t>
  </si>
  <si>
    <t>Foreign exchange</t>
  </si>
  <si>
    <t>YU1E_A</t>
  </si>
  <si>
    <t>YU1E_M</t>
  </si>
  <si>
    <t>Monetary base</t>
  </si>
  <si>
    <r>
      <t>1920</t>
    </r>
    <r>
      <rPr>
        <sz val="9"/>
        <color indexed="8"/>
        <rFont val="Times New Roman"/>
        <family val="1"/>
      </rPr>
      <t>–1940</t>
    </r>
  </si>
  <si>
    <t>YU1F_A</t>
  </si>
  <si>
    <t>YU1G_M</t>
  </si>
  <si>
    <t>Coins in circulation</t>
  </si>
  <si>
    <r>
      <t>1920</t>
    </r>
    <r>
      <rPr>
        <sz val="9"/>
        <color indexed="8"/>
        <rFont val="Times New Roman"/>
        <family val="1"/>
      </rPr>
      <t>–1941</t>
    </r>
    <r>
      <rPr>
        <sz val="11"/>
        <color indexed="8"/>
        <rFont val="Calibri"/>
        <family val="2"/>
        <charset val="238"/>
      </rPr>
      <t/>
    </r>
  </si>
  <si>
    <t>YU1H_A</t>
  </si>
  <si>
    <t>YU1I_A</t>
  </si>
  <si>
    <t>YU1I_M</t>
  </si>
  <si>
    <t>YU1J_A</t>
  </si>
  <si>
    <t>YU1J_M</t>
  </si>
  <si>
    <t>YU1K_A</t>
  </si>
  <si>
    <t>YU1K_M</t>
  </si>
  <si>
    <t>Effective cover ratio of gold</t>
  </si>
  <si>
    <t>1931–1934</t>
  </si>
  <si>
    <t>YU1L_A</t>
  </si>
  <si>
    <t>June 1931–Dec. 1934</t>
  </si>
  <si>
    <t>YU1L_M</t>
  </si>
  <si>
    <t>Overall effective cover ratio</t>
  </si>
  <si>
    <t>YU1M_A</t>
  </si>
  <si>
    <t>YU1M_M</t>
  </si>
  <si>
    <t>Table YU2</t>
  </si>
  <si>
    <t>Discount rate</t>
  </si>
  <si>
    <r>
      <t>1920</t>
    </r>
    <r>
      <rPr>
        <sz val="9"/>
        <color indexed="8"/>
        <rFont val="Times New Roman"/>
        <family val="1"/>
        <charset val="204"/>
      </rPr>
      <t>–1940</t>
    </r>
  </si>
  <si>
    <t>YU2A_D</t>
  </si>
  <si>
    <t>YU2A_A</t>
  </si>
  <si>
    <r>
      <t>Dec. 1920</t>
    </r>
    <r>
      <rPr>
        <sz val="9"/>
        <color indexed="8"/>
        <rFont val="Times New Roman"/>
        <family val="1"/>
        <charset val="204"/>
      </rPr>
      <t>–Dec. 1940</t>
    </r>
  </si>
  <si>
    <t>YU2A_M</t>
  </si>
  <si>
    <t>Lombard rate (securities)</t>
  </si>
  <si>
    <t>YU2B_D</t>
  </si>
  <si>
    <t>YU2B_A</t>
  </si>
  <si>
    <t>YU2B_M</t>
  </si>
  <si>
    <t>Lombard rate (warrants)</t>
  </si>
  <si>
    <t>YU2C_D</t>
  </si>
  <si>
    <t>YU2C_A</t>
  </si>
  <si>
    <t>YU2C_M</t>
  </si>
  <si>
    <t>YU2D_D</t>
  </si>
  <si>
    <t>YU2D_A</t>
  </si>
  <si>
    <t>YU2D_M</t>
  </si>
  <si>
    <t>Short–term lending rate for first-class bills</t>
  </si>
  <si>
    <r>
      <t>1924</t>
    </r>
    <r>
      <rPr>
        <sz val="9"/>
        <color indexed="8"/>
        <rFont val="Times New Roman"/>
        <family val="1"/>
        <charset val="204"/>
      </rPr>
      <t>–1937</t>
    </r>
  </si>
  <si>
    <t>YU2E_A</t>
  </si>
  <si>
    <t>Market interest rate on sight deposits</t>
  </si>
  <si>
    <r>
      <t>1929</t>
    </r>
    <r>
      <rPr>
        <sz val="9"/>
        <color indexed="8"/>
        <rFont val="Times New Roman"/>
        <family val="1"/>
        <charset val="204"/>
      </rPr>
      <t>–1937</t>
    </r>
  </si>
  <si>
    <t>YU2F_A</t>
  </si>
  <si>
    <t>Market interest rate on term deposits</t>
  </si>
  <si>
    <t>YU2G_A</t>
  </si>
  <si>
    <t>Market price of Comensation for war damage</t>
  </si>
  <si>
    <r>
      <t>1923</t>
    </r>
    <r>
      <rPr>
        <b/>
        <sz val="9"/>
        <color indexed="8"/>
        <rFont val="Times New Roman"/>
        <family val="1"/>
        <charset val="204"/>
      </rPr>
      <t>–</t>
    </r>
    <r>
      <rPr>
        <sz val="9"/>
        <color indexed="8"/>
        <rFont val="Times New Roman"/>
        <family val="1"/>
        <charset val="204"/>
      </rPr>
      <t>1939</t>
    </r>
  </si>
  <si>
    <t>YU2H_A</t>
  </si>
  <si>
    <t>Sept. 1923–Dec. 1939</t>
  </si>
  <si>
    <t>in dinars, period average</t>
  </si>
  <si>
    <t>YU2H_M</t>
  </si>
  <si>
    <t>Market price of Investment loan</t>
  </si>
  <si>
    <t>YU2I_A</t>
  </si>
  <si>
    <t>YU2I_M</t>
  </si>
  <si>
    <t xml:space="preserve">Market price of  Agrarian bonds </t>
  </si>
  <si>
    <t>YU2J_A</t>
  </si>
  <si>
    <t>YU2J_M</t>
  </si>
  <si>
    <t>Current yield of Comensation for war damage</t>
  </si>
  <si>
    <r>
      <t>1923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1939</t>
    </r>
  </si>
  <si>
    <t>YU2K_A</t>
  </si>
  <si>
    <t>in percent, period average</t>
  </si>
  <si>
    <t>YU2K_M</t>
  </si>
  <si>
    <t>Current yield of Investment loan</t>
  </si>
  <si>
    <t>YU2L_A</t>
  </si>
  <si>
    <t>YU2L_M</t>
  </si>
  <si>
    <t>Current yield of Agrarian bonds</t>
  </si>
  <si>
    <t>YU2M_A</t>
  </si>
  <si>
    <t>YU2M_M</t>
  </si>
  <si>
    <t>Tables YU3_A, YU3_M</t>
  </si>
  <si>
    <t xml:space="preserve"> Dollar (New York)</t>
  </si>
  <si>
    <r>
      <t>1920</t>
    </r>
    <r>
      <rPr>
        <b/>
        <sz val="9"/>
        <rFont val="Times New Roman"/>
        <family val="1"/>
        <charset val="204"/>
      </rPr>
      <t>–</t>
    </r>
    <r>
      <rPr>
        <sz val="9"/>
        <rFont val="Times New Roman"/>
        <family val="1"/>
        <charset val="204"/>
      </rPr>
      <t>1940</t>
    </r>
  </si>
  <si>
    <t>YU3A_A</t>
  </si>
  <si>
    <t>Dec. 1919–Dec. 1940</t>
  </si>
  <si>
    <t>YU3A_M</t>
  </si>
  <si>
    <t>French franc (Paris)</t>
  </si>
  <si>
    <t>YU3B_A</t>
  </si>
  <si>
    <t>July 1919–June 1940</t>
  </si>
  <si>
    <t>YU3B_M</t>
  </si>
  <si>
    <t>Swiss franc (Geneva-Zurich)</t>
  </si>
  <si>
    <t>YU3C_A</t>
  </si>
  <si>
    <t>July 1923–Dec. 1940</t>
  </si>
  <si>
    <t>YU3C_M</t>
  </si>
  <si>
    <t>Pound sterling (London)</t>
  </si>
  <si>
    <t>YU3D_A</t>
  </si>
  <si>
    <t>June 1923–Dec. 1940</t>
  </si>
  <si>
    <t>YU3D_M</t>
  </si>
  <si>
    <t>Italian lira (Milano)</t>
  </si>
  <si>
    <t>YU3E_A</t>
  </si>
  <si>
    <t>Oct. 1919–Oct. 1940</t>
  </si>
  <si>
    <t>YU3E_M</t>
  </si>
  <si>
    <t>Mark (Berlin)</t>
  </si>
  <si>
    <r>
      <t>1920</t>
    </r>
    <r>
      <rPr>
        <b/>
        <sz val="9"/>
        <color indexed="8"/>
        <rFont val="Times New Roman"/>
        <family val="1"/>
        <charset val="204"/>
      </rPr>
      <t>–</t>
    </r>
    <r>
      <rPr>
        <sz val="9"/>
        <color indexed="8"/>
        <rFont val="Times New Roman"/>
        <family val="1"/>
        <charset val="204"/>
      </rPr>
      <t>1940</t>
    </r>
  </si>
  <si>
    <t>YU3F_A</t>
  </si>
  <si>
    <t>Jan. 1920–Dec. 1940</t>
  </si>
  <si>
    <t>YU3F_M</t>
  </si>
  <si>
    <t>Dinar in Zurich (100 dinars in Swiss francs)</t>
  </si>
  <si>
    <t>YU3G_A</t>
  </si>
  <si>
    <t>May 1920–Dec. 1940</t>
  </si>
  <si>
    <t>YU3G_M</t>
  </si>
  <si>
    <t>Table YU4_A</t>
  </si>
  <si>
    <t>Total government revenue</t>
  </si>
  <si>
    <t>1924–1939</t>
  </si>
  <si>
    <t>in national currency (millions)</t>
  </si>
  <si>
    <t>YU4A_A</t>
  </si>
  <si>
    <r>
      <t>of which</t>
    </r>
    <r>
      <rPr>
        <i/>
        <sz val="9"/>
        <rFont val="Times New Roman"/>
        <family val="1"/>
        <charset val="204"/>
      </rPr>
      <t>: D</t>
    </r>
    <r>
      <rPr>
        <i/>
        <sz val="9"/>
        <rFont val="Times New Roman"/>
        <family val="1"/>
      </rPr>
      <t>irect taxes</t>
    </r>
  </si>
  <si>
    <t>YU4B_A</t>
  </si>
  <si>
    <r>
      <t>of which</t>
    </r>
    <r>
      <rPr>
        <i/>
        <sz val="9"/>
        <rFont val="Times New Roman"/>
        <family val="1"/>
        <charset val="204"/>
      </rPr>
      <t>: I</t>
    </r>
    <r>
      <rPr>
        <i/>
        <sz val="9"/>
        <rFont val="Times New Roman"/>
        <family val="1"/>
      </rPr>
      <t>ndirect taxes and excises</t>
    </r>
  </si>
  <si>
    <t>YU4C_A</t>
  </si>
  <si>
    <r>
      <t>of which</t>
    </r>
    <r>
      <rPr>
        <i/>
        <sz val="9"/>
        <rFont val="Times New Roman"/>
        <family val="1"/>
        <charset val="204"/>
      </rPr>
      <t>: S</t>
    </r>
    <r>
      <rPr>
        <i/>
        <sz val="9"/>
        <rFont val="Times New Roman"/>
        <family val="1"/>
      </rPr>
      <t>tate enterprises</t>
    </r>
  </si>
  <si>
    <t>YU4D_A</t>
  </si>
  <si>
    <t>Total government expenditure</t>
  </si>
  <si>
    <t>YU4E_A</t>
  </si>
  <si>
    <r>
      <t>of which</t>
    </r>
    <r>
      <rPr>
        <i/>
        <sz val="9"/>
        <rFont val="Times New Roman"/>
        <family val="1"/>
        <charset val="204"/>
      </rPr>
      <t>: P</t>
    </r>
    <r>
      <rPr>
        <i/>
        <sz val="9"/>
        <rFont val="Times New Roman"/>
        <family val="1"/>
      </rPr>
      <t>ensions</t>
    </r>
  </si>
  <si>
    <t>YU4F_A</t>
  </si>
  <si>
    <r>
      <t>of which</t>
    </r>
    <r>
      <rPr>
        <i/>
        <sz val="9"/>
        <rFont val="Times New Roman"/>
        <family val="1"/>
        <charset val="204"/>
      </rPr>
      <t>: P</t>
    </r>
    <r>
      <rPr>
        <i/>
        <sz val="9"/>
        <rFont val="Times New Roman"/>
        <family val="1"/>
      </rPr>
      <t>ublic debt repayments (principal + interest)</t>
    </r>
  </si>
  <si>
    <t>YU4G_A</t>
  </si>
  <si>
    <t>YU4H_A</t>
  </si>
  <si>
    <r>
      <t>1920–1940</t>
    </r>
    <r>
      <rPr>
        <sz val="11"/>
        <color indexed="8"/>
        <rFont val="Calibri"/>
        <family val="2"/>
        <charset val="238"/>
      </rPr>
      <t/>
    </r>
  </si>
  <si>
    <t>YU4K_A</t>
  </si>
  <si>
    <t xml:space="preserve">5. PRICES, PRODUCTION AND LABOUR </t>
  </si>
  <si>
    <t>Table YU5</t>
  </si>
  <si>
    <t>Wholesale prices (1926=100)</t>
  </si>
  <si>
    <r>
      <t>1926</t>
    </r>
    <r>
      <rPr>
        <b/>
        <sz val="9"/>
        <rFont val="Calibri"/>
        <family val="2"/>
      </rPr>
      <t>–</t>
    </r>
    <r>
      <rPr>
        <sz val="9"/>
        <rFont val="Times New Roman"/>
        <family val="1"/>
      </rPr>
      <t>1939</t>
    </r>
  </si>
  <si>
    <t>index number</t>
  </si>
  <si>
    <t>YU5A_A</t>
  </si>
  <si>
    <t>Dec. 1926-Dec. 1939</t>
  </si>
  <si>
    <t>index, 1926=100</t>
  </si>
  <si>
    <t>YU5A_M</t>
  </si>
  <si>
    <t>Agricultural prices (1926=100)</t>
  </si>
  <si>
    <t>YU5B_A</t>
  </si>
  <si>
    <t>Dec. 1926–Dec. 1939</t>
  </si>
  <si>
    <t>YU5B_M</t>
  </si>
  <si>
    <t>Cattle prices (1926=100)</t>
  </si>
  <si>
    <t>YU5C_A</t>
  </si>
  <si>
    <t>YU5C_M</t>
  </si>
  <si>
    <t>Minerals prices (1926=100)</t>
  </si>
  <si>
    <t>YU5D_A</t>
  </si>
  <si>
    <t>YU5D_M</t>
  </si>
  <si>
    <t>Industrial prices (1926=100)</t>
  </si>
  <si>
    <t>YU5E_A</t>
  </si>
  <si>
    <t>YU5E_M</t>
  </si>
  <si>
    <t>Export prices (1926=100)</t>
  </si>
  <si>
    <t>YU5F_A</t>
  </si>
  <si>
    <t>YU5F_M</t>
  </si>
  <si>
    <t>Import prices (1926=100)</t>
  </si>
  <si>
    <t>YU5G_A</t>
  </si>
  <si>
    <t>YU5G_M</t>
  </si>
  <si>
    <r>
      <t>1920</t>
    </r>
    <r>
      <rPr>
        <sz val="9"/>
        <color indexed="8"/>
        <rFont val="Times New Roman"/>
        <family val="1"/>
      </rPr>
      <t>–1939</t>
    </r>
  </si>
  <si>
    <t>YU5H_A</t>
  </si>
  <si>
    <t>YU5I_A</t>
  </si>
  <si>
    <t>YU5J_A</t>
  </si>
  <si>
    <t>YU5K_A</t>
  </si>
  <si>
    <t>Employment</t>
  </si>
  <si>
    <t>in thousand inhabitants, period average</t>
  </si>
  <si>
    <t>YU5L_A</t>
  </si>
  <si>
    <t>Daily wages</t>
  </si>
  <si>
    <t>in national currency</t>
  </si>
  <si>
    <t>YU5M_A</t>
  </si>
  <si>
    <t>Daily wages (1920=100)</t>
  </si>
  <si>
    <t>YU5N_A</t>
  </si>
  <si>
    <t>Nominal  wages (Dec. 1930=100)</t>
  </si>
  <si>
    <r>
      <t>1930</t>
    </r>
    <r>
      <rPr>
        <sz val="9"/>
        <color indexed="8"/>
        <rFont val="Times New Roman"/>
        <family val="1"/>
      </rPr>
      <t>–1940</t>
    </r>
  </si>
  <si>
    <t>YU5O_A</t>
  </si>
  <si>
    <t>Real wages (Dec. 1930=100)</t>
  </si>
  <si>
    <t>YU5P_A</t>
  </si>
  <si>
    <t>Cost of living (Dec. 1930=100)</t>
  </si>
  <si>
    <t>YU5Q_A</t>
  </si>
  <si>
    <t>Table YU6_A</t>
  </si>
  <si>
    <t>National income at current prices</t>
  </si>
  <si>
    <r>
      <t>1923</t>
    </r>
    <r>
      <rPr>
        <sz val="9"/>
        <color indexed="8"/>
        <rFont val="Times New Roman"/>
        <family val="1"/>
      </rPr>
      <t>–1939</t>
    </r>
  </si>
  <si>
    <t>YU6A_A</t>
  </si>
  <si>
    <t>of which: Industry and mining</t>
  </si>
  <si>
    <t>YU6B_A</t>
  </si>
  <si>
    <t>of which: Agriculture</t>
  </si>
  <si>
    <t>YU6C_A</t>
  </si>
  <si>
    <t>National income at constant prices (1938)</t>
  </si>
  <si>
    <t>YU6D_A</t>
  </si>
  <si>
    <t>YU6E_A</t>
  </si>
  <si>
    <t>YU6F_A</t>
  </si>
  <si>
    <t>YU6G_A</t>
  </si>
  <si>
    <t>YU6H_A</t>
  </si>
  <si>
    <r>
      <t>1918</t>
    </r>
    <r>
      <rPr>
        <sz val="9"/>
        <color indexed="8"/>
        <rFont val="Times New Roman"/>
        <family val="1"/>
      </rPr>
      <t>–1940</t>
    </r>
  </si>
  <si>
    <t>YU6I_A</t>
  </si>
  <si>
    <t>TABLE YU 1.1_A Total reserves, 1920–1940</t>
  </si>
  <si>
    <t>TABLE YU 1.2_A Monetary base, 1920–1940</t>
  </si>
  <si>
    <t>TABLE YU 2.1_D Central bank interest rates, 1920–1940</t>
  </si>
  <si>
    <t>TABLE YU 2.1_A Central bank and market interest rates, 1920–1940</t>
  </si>
  <si>
    <t>TABLE YU 2.2_A Government bond market prices and current yields, 1923–1939</t>
  </si>
  <si>
    <t>TABLE YU 3_A Exchange rates at the Belgrade stock exchange, 1920–1940</t>
  </si>
  <si>
    <t>Table YU 4_A Government finances, 1920–1940</t>
  </si>
  <si>
    <t>TABLE YU 5.1_A Prices, 1926–1939</t>
  </si>
  <si>
    <t>TABLE YU 5.2_A Industrial production, 1920–1939</t>
  </si>
  <si>
    <t>TABLE YU 5.3_A Labour force and wages, 1920–1940</t>
  </si>
  <si>
    <t>TABLE YU 6_A National accounts and population, 1918–1940</t>
  </si>
  <si>
    <t xml:space="preserve">Effective cover ratio of gold </t>
  </si>
  <si>
    <t xml:space="preserve">Discount rate </t>
  </si>
  <si>
    <t>Short–term market lending rate for first-class bills</t>
  </si>
  <si>
    <t>Market price of  Agrarian bonds</t>
  </si>
  <si>
    <t>Total govern-ment revenue</t>
  </si>
  <si>
    <t>of which: Direct taxes</t>
  </si>
  <si>
    <t>of which: Indirect taxes and excises</t>
  </si>
  <si>
    <t>of which: State enter-prises</t>
  </si>
  <si>
    <t>of which: Pensions</t>
  </si>
  <si>
    <t>of which: Public debt repayments (principal + interest)</t>
  </si>
  <si>
    <t>Nominal wages (Dec. 1930=100)</t>
  </si>
  <si>
    <t>Cost of living  (Dec. 1930=100)</t>
  </si>
  <si>
    <t xml:space="preserve">of which: Agriculture </t>
  </si>
  <si>
    <t>throughout</t>
  </si>
  <si>
    <t>7–12</t>
  </si>
  <si>
    <t>20–30</t>
  </si>
  <si>
    <t>18–30</t>
  </si>
  <si>
    <t>12–18</t>
  </si>
  <si>
    <t>9–12</t>
  </si>
  <si>
    <t>8–11</t>
  </si>
  <si>
    <t>9–13</t>
  </si>
  <si>
    <t>9–11</t>
  </si>
  <si>
    <t>8–10</t>
  </si>
  <si>
    <t>7–10</t>
  </si>
  <si>
    <t>TABLE YU 1.1_M Total statutory reserves, 1920–1940</t>
  </si>
  <si>
    <t>TABLE YU 1.2_M Monetary base (excluding metallic currency), 1920–1940</t>
  </si>
  <si>
    <t>TABLE YU 2.1_M  Central bank interest rates, 1920–1940</t>
  </si>
  <si>
    <t>TABLE YU 2.2_M Government bond market prices and current yields, 1923–1939</t>
  </si>
  <si>
    <t>TABLE YU 3_M Exchange rates at the Belgrade stock exchange, 1919–1940</t>
  </si>
  <si>
    <t>TABLE YU 5.1_M Prices, 1926–1939</t>
  </si>
  <si>
    <t>YU1A_M</t>
  </si>
  <si>
    <t>Recommended citation</t>
  </si>
  <si>
    <t xml:space="preserve">South-Eastern European Monetary and Economic Statistics from the Nineteenth Century to World War II, published by: Bank of Greece, Bulgarian National Bank, National Bank of Romania, Oesterreichische Nationalbank, 2014, Athens, Sofia, Bucharest, Vienna.
</t>
  </si>
  <si>
    <t>Copyright</t>
  </si>
  <si>
    <t xml:space="preserve">© Bank of Greece, Bulgarian National Bank, National Bank of Romania, Oesterreichische Nationalbank, 2014. All rights reserved. Reproduction for non-commercial, educational and scientific purposes is permitted provided that the source is acknowledged.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</si>
</sst>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#,##0.0"/>
    <numFmt numFmtId="167" formatCode="#,##0.000"/>
    <numFmt numFmtId="168" formatCode="0.0000000000000"/>
    <numFmt numFmtId="169" formatCode="_-* #,##0.00\ _л_в_-;\-* #,##0.00\ _л_в_-;_-* &quot;-&quot;??\ _л_в_-;_-@_-"/>
    <numFmt numFmtId="170" formatCode="_-* #,##0.00\ _?_?_-;\-* #,##0.00\ _?_?_-;_-* &quot;-&quot;??\ _?_?_-;_-@_-"/>
  </numFmts>
  <fonts count="5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Times New Roman"/>
      <family val="1"/>
    </font>
    <font>
      <u/>
      <sz val="11"/>
      <color theme="10"/>
      <name val="Calibri"/>
      <family val="2"/>
    </font>
    <font>
      <b/>
      <sz val="10"/>
      <name val="Times New Roman"/>
      <family val="1"/>
    </font>
    <font>
      <sz val="10"/>
      <color rgb="FFFF0000"/>
      <name val="Arial"/>
      <family val="2"/>
      <charset val="204"/>
    </font>
    <font>
      <sz val="11"/>
      <color rgb="FFC00000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indexed="9"/>
      <name val="Times New Roman"/>
      <family val="1"/>
      <charset val="161"/>
    </font>
    <font>
      <b/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</font>
    <font>
      <b/>
      <i/>
      <sz val="10"/>
      <color indexed="12"/>
      <name val="Times New Roman"/>
      <family val="1"/>
      <charset val="204"/>
    </font>
    <font>
      <sz val="11"/>
      <color indexed="48"/>
      <name val="Calibri"/>
      <family val="2"/>
    </font>
    <font>
      <sz val="9"/>
      <name val="Times New Roman"/>
      <family val="1"/>
      <charset val="161"/>
    </font>
    <font>
      <sz val="9"/>
      <color theme="1"/>
      <name val="Times New Roman"/>
      <family val="1"/>
      <charset val="161"/>
    </font>
    <font>
      <sz val="9"/>
      <color indexed="10"/>
      <name val="Times New Roman"/>
      <family val="1"/>
    </font>
    <font>
      <sz val="9"/>
      <color rgb="FFFF0000"/>
      <name val="Times New Roman"/>
      <family val="1"/>
    </font>
    <font>
      <i/>
      <sz val="9"/>
      <color indexed="12"/>
      <name val="Times New Roman"/>
      <family val="1"/>
    </font>
    <font>
      <sz val="10"/>
      <color indexed="48"/>
      <name val="Arial"/>
      <family val="2"/>
    </font>
    <font>
      <sz val="11"/>
      <color indexed="48"/>
      <name val="Times New Roman"/>
      <family val="1"/>
    </font>
    <font>
      <sz val="10"/>
      <color indexed="30"/>
      <name val="Arial"/>
      <family val="2"/>
    </font>
    <font>
      <sz val="12"/>
      <color indexed="9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Times New Roman"/>
      <family val="1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  <charset val="238"/>
    </font>
    <font>
      <i/>
      <sz val="9"/>
      <name val="Times New Roman"/>
      <family val="1"/>
    </font>
    <font>
      <i/>
      <sz val="9"/>
      <name val="Times New Roman"/>
      <family val="1"/>
      <charset val="204"/>
    </font>
    <font>
      <sz val="10"/>
      <color rgb="FFFF0000"/>
      <name val="Times New Roman"/>
      <family val="1"/>
    </font>
    <font>
      <b/>
      <sz val="11"/>
      <color indexed="9"/>
      <name val="Times New Roman"/>
      <family val="1"/>
    </font>
    <font>
      <b/>
      <i/>
      <sz val="10"/>
      <color rgb="FF0000FF"/>
      <name val="Times New Roman"/>
      <family val="1"/>
      <charset val="204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b/>
      <sz val="9"/>
      <color rgb="FFFF0000"/>
      <name val="Times New Roman"/>
      <family val="1"/>
    </font>
    <font>
      <sz val="9"/>
      <color rgb="FF0000FF"/>
      <name val="Times New Roman"/>
      <family val="1"/>
    </font>
    <font>
      <sz val="10"/>
      <color indexed="8"/>
      <name val="Arial"/>
      <family val="2"/>
    </font>
    <font>
      <strike/>
      <sz val="9"/>
      <color rgb="FFC0000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  <charset val="162"/>
    </font>
    <font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169" fontId="13" fillId="0" borderId="0" applyFont="0" applyFill="0" applyBorder="0" applyAlignment="0" applyProtection="0"/>
    <xf numFmtId="169" fontId="56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/>
    <xf numFmtId="0" fontId="56" fillId="0" borderId="0"/>
    <xf numFmtId="0" fontId="57" fillId="0" borderId="0"/>
    <xf numFmtId="0" fontId="3" fillId="0" borderId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4" fillId="0" borderId="0"/>
    <xf numFmtId="0" fontId="54" fillId="0" borderId="0"/>
  </cellStyleXfs>
  <cellXfs count="353">
    <xf numFmtId="0" fontId="0" fillId="0" borderId="0" xfId="0"/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5" fillId="3" borderId="0" xfId="2" applyFill="1" applyAlignment="1" applyProtection="1"/>
    <xf numFmtId="0" fontId="6" fillId="4" borderId="4" xfId="1" applyFont="1" applyFill="1" applyBorder="1"/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 wrapText="1"/>
    </xf>
    <xf numFmtId="0" fontId="7" fillId="0" borderId="0" xfId="0" applyFont="1"/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/>
    </xf>
    <xf numFmtId="0" fontId="6" fillId="5" borderId="9" xfId="1" applyFont="1" applyFill="1" applyBorder="1" applyAlignment="1">
      <alignment horizontal="center"/>
    </xf>
    <xf numFmtId="0" fontId="8" fillId="0" borderId="0" xfId="0" applyFont="1"/>
    <xf numFmtId="0" fontId="9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 wrapText="1"/>
    </xf>
    <xf numFmtId="0" fontId="5" fillId="0" borderId="6" xfId="2" applyFill="1" applyBorder="1" applyAlignment="1" applyProtection="1">
      <alignment horizontal="center"/>
    </xf>
    <xf numFmtId="0" fontId="13" fillId="0" borderId="0" xfId="0" applyFont="1"/>
    <xf numFmtId="0" fontId="9" fillId="0" borderId="1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16" fillId="0" borderId="10" xfId="1" applyFont="1" applyFill="1" applyBorder="1" applyAlignment="1">
      <alignment horizontal="center" wrapText="1"/>
    </xf>
    <xf numFmtId="0" fontId="16" fillId="0" borderId="11" xfId="1" applyFont="1" applyFill="1" applyBorder="1" applyAlignment="1">
      <alignment horizontal="center" wrapText="1"/>
    </xf>
    <xf numFmtId="0" fontId="9" fillId="0" borderId="12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left" vertical="center"/>
    </xf>
    <xf numFmtId="0" fontId="15" fillId="0" borderId="11" xfId="1" applyFont="1" applyFill="1" applyBorder="1" applyAlignment="1">
      <alignment horizontal="center" wrapText="1"/>
    </xf>
    <xf numFmtId="0" fontId="15" fillId="0" borderId="10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6" fillId="0" borderId="0" xfId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0" fillId="0" borderId="0" xfId="0" applyFill="1"/>
    <xf numFmtId="0" fontId="9" fillId="0" borderId="0" xfId="0" applyFont="1" applyBorder="1" applyAlignment="1">
      <alignment horizont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8" xfId="1" applyFont="1" applyFill="1" applyBorder="1" applyAlignment="1">
      <alignment horizontal="center"/>
    </xf>
    <xf numFmtId="0" fontId="19" fillId="0" borderId="1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21" fillId="0" borderId="0" xfId="3" applyFont="1" applyAlignment="1" applyProtection="1">
      <protection locked="0"/>
    </xf>
    <xf numFmtId="0" fontId="0" fillId="3" borderId="0" xfId="0" applyFill="1"/>
    <xf numFmtId="164" fontId="0" fillId="3" borderId="0" xfId="0" applyNumberFormat="1" applyFill="1"/>
    <xf numFmtId="0" fontId="22" fillId="0" borderId="0" xfId="0" applyFont="1" applyFill="1"/>
    <xf numFmtId="0" fontId="23" fillId="2" borderId="15" xfId="1" applyFont="1" applyFill="1" applyBorder="1" applyAlignment="1">
      <alignment horizontal="left"/>
    </xf>
    <xf numFmtId="0" fontId="23" fillId="2" borderId="8" xfId="1" applyFont="1" applyFill="1" applyBorder="1" applyAlignment="1">
      <alignment horizontal="left"/>
    </xf>
    <xf numFmtId="0" fontId="23" fillId="2" borderId="17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left"/>
    </xf>
    <xf numFmtId="0" fontId="24" fillId="2" borderId="19" xfId="0" applyFont="1" applyFill="1" applyBorder="1" applyAlignment="1">
      <alignment horizontal="left"/>
    </xf>
    <xf numFmtId="0" fontId="24" fillId="2" borderId="20" xfId="0" applyFont="1" applyFill="1" applyBorder="1" applyAlignment="1">
      <alignment horizontal="left"/>
    </xf>
    <xf numFmtId="0" fontId="25" fillId="2" borderId="18" xfId="0" applyFont="1" applyFill="1" applyBorder="1" applyAlignment="1">
      <alignment horizontal="left"/>
    </xf>
    <xf numFmtId="0" fontId="24" fillId="2" borderId="19" xfId="0" applyFont="1" applyFill="1" applyBorder="1" applyAlignment="1">
      <alignment horizontal="left"/>
    </xf>
    <xf numFmtId="0" fontId="24" fillId="2" borderId="20" xfId="0" applyFont="1" applyFill="1" applyBorder="1" applyAlignment="1">
      <alignment horizontal="left"/>
    </xf>
    <xf numFmtId="0" fontId="24" fillId="2" borderId="18" xfId="0" applyFont="1" applyFill="1" applyBorder="1" applyAlignment="1">
      <alignment horizontal="left"/>
    </xf>
    <xf numFmtId="0" fontId="25" fillId="2" borderId="18" xfId="0" applyFont="1" applyFill="1" applyBorder="1" applyAlignment="1">
      <alignment horizontal="left"/>
    </xf>
    <xf numFmtId="0" fontId="26" fillId="4" borderId="10" xfId="1" applyFont="1" applyFill="1" applyBorder="1" applyAlignment="1">
      <alignment horizontal="left"/>
    </xf>
    <xf numFmtId="0" fontId="26" fillId="4" borderId="18" xfId="1" applyFont="1" applyFill="1" applyBorder="1" applyAlignment="1">
      <alignment horizontal="right" wrapText="1"/>
    </xf>
    <xf numFmtId="0" fontId="26" fillId="4" borderId="19" xfId="1" applyFont="1" applyFill="1" applyBorder="1" applyAlignment="1">
      <alignment horizontal="right" wrapText="1"/>
    </xf>
    <xf numFmtId="0" fontId="26" fillId="4" borderId="20" xfId="1" applyFont="1" applyFill="1" applyBorder="1" applyAlignment="1">
      <alignment horizontal="right" wrapText="1"/>
    </xf>
    <xf numFmtId="0" fontId="27" fillId="3" borderId="0" xfId="0" applyFont="1" applyFill="1"/>
    <xf numFmtId="0" fontId="26" fillId="4" borderId="18" xfId="1" applyFont="1" applyFill="1" applyBorder="1" applyAlignment="1">
      <alignment horizontal="left"/>
    </xf>
    <xf numFmtId="0" fontId="26" fillId="4" borderId="19" xfId="1" applyFont="1" applyFill="1" applyBorder="1" applyAlignment="1">
      <alignment horizontal="left"/>
    </xf>
    <xf numFmtId="0" fontId="26" fillId="4" borderId="20" xfId="1" applyFont="1" applyFill="1" applyBorder="1" applyAlignment="1">
      <alignment horizontal="left"/>
    </xf>
    <xf numFmtId="0" fontId="26" fillId="4" borderId="10" xfId="1" applyFont="1" applyFill="1" applyBorder="1" applyAlignment="1">
      <alignment horizontal="left"/>
    </xf>
    <xf numFmtId="0" fontId="26" fillId="4" borderId="11" xfId="1" applyFont="1" applyFill="1" applyBorder="1" applyAlignment="1">
      <alignment horizontal="left"/>
    </xf>
    <xf numFmtId="0" fontId="5" fillId="4" borderId="16" xfId="2" applyFill="1" applyBorder="1" applyAlignment="1" applyProtection="1">
      <alignment horizontal="right" wrapText="1"/>
    </xf>
    <xf numFmtId="0" fontId="5" fillId="4" borderId="21" xfId="2" applyFill="1" applyBorder="1" applyAlignment="1" applyProtection="1">
      <alignment horizontal="right" wrapText="1"/>
    </xf>
    <xf numFmtId="0" fontId="26" fillId="4" borderId="22" xfId="1" applyFont="1" applyFill="1" applyBorder="1" applyAlignment="1">
      <alignment horizontal="left"/>
    </xf>
    <xf numFmtId="0" fontId="26" fillId="4" borderId="16" xfId="1" applyFont="1" applyFill="1" applyBorder="1" applyAlignment="1">
      <alignment horizontal="left"/>
    </xf>
    <xf numFmtId="0" fontId="26" fillId="4" borderId="21" xfId="1" applyFont="1" applyFill="1" applyBorder="1" applyAlignment="1">
      <alignment horizontal="left"/>
    </xf>
    <xf numFmtId="0" fontId="26" fillId="4" borderId="11" xfId="1" applyFont="1" applyFill="1" applyBorder="1" applyAlignment="1">
      <alignment horizontal="left"/>
    </xf>
    <xf numFmtId="0" fontId="28" fillId="0" borderId="10" xfId="1" quotePrefix="1" applyFont="1" applyBorder="1" applyAlignment="1">
      <alignment horizontal="left"/>
    </xf>
    <xf numFmtId="164" fontId="10" fillId="0" borderId="19" xfId="0" applyNumberFormat="1" applyFont="1" applyFill="1" applyBorder="1" applyAlignment="1">
      <alignment horizontal="right"/>
    </xf>
    <xf numFmtId="164" fontId="28" fillId="0" borderId="19" xfId="0" quotePrefix="1" applyNumberFormat="1" applyFont="1" applyBorder="1" applyAlignment="1">
      <alignment horizontal="right"/>
    </xf>
    <xf numFmtId="164" fontId="28" fillId="0" borderId="19" xfId="0" applyNumberFormat="1" applyFont="1" applyBorder="1" applyAlignment="1">
      <alignment horizontal="right"/>
    </xf>
    <xf numFmtId="164" fontId="28" fillId="0" borderId="20" xfId="0" quotePrefix="1" applyNumberFormat="1" applyFont="1" applyBorder="1" applyAlignment="1">
      <alignment horizontal="right"/>
    </xf>
    <xf numFmtId="0" fontId="16" fillId="3" borderId="0" xfId="0" applyFont="1" applyFill="1"/>
    <xf numFmtId="0" fontId="15" fillId="3" borderId="0" xfId="0" applyFont="1" applyFill="1"/>
    <xf numFmtId="0" fontId="28" fillId="0" borderId="23" xfId="1" quotePrefix="1" applyFont="1" applyBorder="1" applyAlignment="1">
      <alignment horizontal="left"/>
    </xf>
    <xf numFmtId="0" fontId="28" fillId="0" borderId="0" xfId="1" applyFont="1" applyBorder="1" applyAlignment="1">
      <alignment horizontal="left"/>
    </xf>
    <xf numFmtId="0" fontId="28" fillId="0" borderId="24" xfId="1" quotePrefix="1" applyFont="1" applyBorder="1" applyAlignment="1">
      <alignment horizontal="left"/>
    </xf>
    <xf numFmtId="2" fontId="10" fillId="0" borderId="0" xfId="0" applyNumberFormat="1" applyFont="1" applyFill="1" applyBorder="1" applyAlignment="1">
      <alignment horizontal="right"/>
    </xf>
    <xf numFmtId="2" fontId="28" fillId="0" borderId="24" xfId="0" quotePrefix="1" applyNumberFormat="1" applyFont="1" applyBorder="1" applyAlignment="1">
      <alignment horizontal="right"/>
    </xf>
    <xf numFmtId="2" fontId="10" fillId="0" borderId="19" xfId="0" applyNumberFormat="1" applyFont="1" applyFill="1" applyBorder="1" applyAlignment="1">
      <alignment horizontal="right"/>
    </xf>
    <xf numFmtId="2" fontId="28" fillId="0" borderId="19" xfId="0" quotePrefix="1" applyNumberFormat="1" applyFont="1" applyBorder="1" applyAlignment="1">
      <alignment horizontal="right"/>
    </xf>
    <xf numFmtId="2" fontId="28" fillId="0" borderId="19" xfId="0" applyNumberFormat="1" applyFont="1" applyBorder="1" applyAlignment="1">
      <alignment horizontal="right"/>
    </xf>
    <xf numFmtId="164" fontId="15" fillId="3" borderId="0" xfId="0" applyNumberFormat="1" applyFont="1" applyFill="1"/>
    <xf numFmtId="165" fontId="10" fillId="0" borderId="19" xfId="0" applyNumberFormat="1" applyFont="1" applyFill="1" applyBorder="1" applyAlignment="1">
      <alignment horizontal="right"/>
    </xf>
    <xf numFmtId="165" fontId="28" fillId="0" borderId="20" xfId="0" quotePrefix="1" applyNumberFormat="1" applyFont="1" applyBorder="1" applyAlignment="1">
      <alignment horizontal="right"/>
    </xf>
    <xf numFmtId="2" fontId="28" fillId="0" borderId="20" xfId="0" quotePrefix="1" applyNumberFormat="1" applyFont="1" applyBorder="1" applyAlignment="1">
      <alignment horizontal="right"/>
    </xf>
    <xf numFmtId="1" fontId="10" fillId="0" borderId="19" xfId="0" applyNumberFormat="1" applyFont="1" applyFill="1" applyBorder="1" applyAlignment="1">
      <alignment horizontal="right"/>
    </xf>
    <xf numFmtId="1" fontId="28" fillId="0" borderId="19" xfId="0" quotePrefix="1" applyNumberFormat="1" applyFont="1" applyBorder="1" applyAlignment="1">
      <alignment horizontal="right"/>
    </xf>
    <xf numFmtId="1" fontId="28" fillId="0" borderId="20" xfId="0" quotePrefix="1" applyNumberFormat="1" applyFont="1" applyBorder="1" applyAlignment="1">
      <alignment horizontal="right"/>
    </xf>
    <xf numFmtId="0" fontId="28" fillId="5" borderId="25" xfId="1" quotePrefix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right"/>
    </xf>
    <xf numFmtId="164" fontId="28" fillId="5" borderId="0" xfId="0" quotePrefix="1" applyNumberFormat="1" applyFont="1" applyFill="1" applyBorder="1" applyAlignment="1">
      <alignment horizontal="right"/>
    </xf>
    <xf numFmtId="164" fontId="28" fillId="5" borderId="0" xfId="0" applyNumberFormat="1" applyFont="1" applyFill="1" applyBorder="1" applyAlignment="1">
      <alignment horizontal="right"/>
    </xf>
    <xf numFmtId="164" fontId="28" fillId="5" borderId="24" xfId="0" quotePrefix="1" applyNumberFormat="1" applyFont="1" applyFill="1" applyBorder="1" applyAlignment="1">
      <alignment horizontal="right"/>
    </xf>
    <xf numFmtId="0" fontId="28" fillId="5" borderId="23" xfId="1" quotePrefix="1" applyFont="1" applyFill="1" applyBorder="1" applyAlignment="1">
      <alignment horizontal="left"/>
    </xf>
    <xf numFmtId="0" fontId="28" fillId="5" borderId="0" xfId="1" applyFont="1" applyFill="1" applyBorder="1" applyAlignment="1">
      <alignment horizontal="left"/>
    </xf>
    <xf numFmtId="0" fontId="28" fillId="5" borderId="24" xfId="1" quotePrefix="1" applyFont="1" applyFill="1" applyBorder="1" applyAlignment="1">
      <alignment horizontal="left"/>
    </xf>
    <xf numFmtId="2" fontId="10" fillId="5" borderId="0" xfId="0" applyNumberFormat="1" applyFont="1" applyFill="1" applyBorder="1" applyAlignment="1">
      <alignment horizontal="right"/>
    </xf>
    <xf numFmtId="2" fontId="28" fillId="5" borderId="24" xfId="0" applyNumberFormat="1" applyFont="1" applyFill="1" applyBorder="1" applyAlignment="1">
      <alignment horizontal="right"/>
    </xf>
    <xf numFmtId="2" fontId="28" fillId="5" borderId="0" xfId="0" quotePrefix="1" applyNumberFormat="1" applyFont="1" applyFill="1" applyBorder="1" applyAlignment="1">
      <alignment horizontal="right"/>
    </xf>
    <xf numFmtId="2" fontId="28" fillId="5" borderId="0" xfId="0" applyNumberFormat="1" applyFont="1" applyFill="1" applyBorder="1" applyAlignment="1">
      <alignment horizontal="right"/>
    </xf>
    <xf numFmtId="165" fontId="10" fillId="5" borderId="0" xfId="0" applyNumberFormat="1" applyFont="1" applyFill="1" applyBorder="1" applyAlignment="1">
      <alignment horizontal="right"/>
    </xf>
    <xf numFmtId="165" fontId="28" fillId="5" borderId="24" xfId="0" applyNumberFormat="1" applyFont="1" applyFill="1" applyBorder="1" applyAlignment="1">
      <alignment horizontal="right"/>
    </xf>
    <xf numFmtId="2" fontId="28" fillId="5" borderId="24" xfId="0" quotePrefix="1" applyNumberFormat="1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/>
    </xf>
    <xf numFmtId="1" fontId="28" fillId="5" borderId="0" xfId="0" quotePrefix="1" applyNumberFormat="1" applyFont="1" applyFill="1" applyBorder="1" applyAlignment="1">
      <alignment horizontal="right"/>
    </xf>
    <xf numFmtId="1" fontId="28" fillId="5" borderId="24" xfId="0" quotePrefix="1" applyNumberFormat="1" applyFont="1" applyFill="1" applyBorder="1" applyAlignment="1">
      <alignment horizontal="right"/>
    </xf>
    <xf numFmtId="0" fontId="28" fillId="0" borderId="25" xfId="1" quotePrefix="1" applyFont="1" applyBorder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164" fontId="28" fillId="0" borderId="0" xfId="0" quotePrefix="1" applyNumberFormat="1" applyFont="1" applyBorder="1" applyAlignment="1">
      <alignment horizontal="right"/>
    </xf>
    <xf numFmtId="164" fontId="28" fillId="0" borderId="0" xfId="0" applyNumberFormat="1" applyFont="1" applyBorder="1" applyAlignment="1">
      <alignment horizontal="right"/>
    </xf>
    <xf numFmtId="164" fontId="28" fillId="0" borderId="24" xfId="0" quotePrefix="1" applyNumberFormat="1" applyFont="1" applyBorder="1" applyAlignment="1">
      <alignment horizontal="right"/>
    </xf>
    <xf numFmtId="2" fontId="28" fillId="0" borderId="24" xfId="0" applyNumberFormat="1" applyFont="1" applyBorder="1" applyAlignment="1">
      <alignment horizontal="right"/>
    </xf>
    <xf numFmtId="2" fontId="28" fillId="0" borderId="0" xfId="0" quotePrefix="1" applyNumberFormat="1" applyFont="1" applyBorder="1" applyAlignment="1">
      <alignment horizontal="right"/>
    </xf>
    <xf numFmtId="2" fontId="28" fillId="0" borderId="0" xfId="0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28" fillId="0" borderId="24" xfId="0" applyNumberFormat="1" applyFont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1" fontId="28" fillId="0" borderId="0" xfId="0" quotePrefix="1" applyNumberFormat="1" applyFont="1" applyBorder="1" applyAlignment="1">
      <alignment horizontal="right"/>
    </xf>
    <xf numFmtId="1" fontId="28" fillId="0" borderId="24" xfId="0" quotePrefix="1" applyNumberFormat="1" applyFont="1" applyBorder="1" applyAlignment="1">
      <alignment horizontal="right"/>
    </xf>
    <xf numFmtId="0" fontId="29" fillId="0" borderId="0" xfId="1" applyFont="1" applyBorder="1" applyAlignment="1">
      <alignment horizontal="left"/>
    </xf>
    <xf numFmtId="165" fontId="28" fillId="5" borderId="24" xfId="0" quotePrefix="1" applyNumberFormat="1" applyFont="1" applyFill="1" applyBorder="1" applyAlignment="1">
      <alignment horizontal="right"/>
    </xf>
    <xf numFmtId="0" fontId="28" fillId="0" borderId="0" xfId="1" quotePrefix="1" applyFont="1" applyBorder="1" applyAlignment="1">
      <alignment horizontal="left"/>
    </xf>
    <xf numFmtId="165" fontId="28" fillId="0" borderId="24" xfId="0" quotePrefix="1" applyNumberFormat="1" applyFont="1" applyBorder="1" applyAlignment="1">
      <alignment horizontal="right"/>
    </xf>
    <xf numFmtId="2" fontId="15" fillId="3" borderId="0" xfId="0" applyNumberFormat="1" applyFont="1" applyFill="1"/>
    <xf numFmtId="0" fontId="28" fillId="5" borderId="11" xfId="1" quotePrefix="1" applyFont="1" applyFill="1" applyBorder="1" applyAlignment="1">
      <alignment horizontal="left"/>
    </xf>
    <xf numFmtId="165" fontId="10" fillId="5" borderId="16" xfId="0" applyNumberFormat="1" applyFont="1" applyFill="1" applyBorder="1" applyAlignment="1">
      <alignment horizontal="right"/>
    </xf>
    <xf numFmtId="165" fontId="28" fillId="5" borderId="21" xfId="0" quotePrefix="1" applyNumberFormat="1" applyFont="1" applyFill="1" applyBorder="1" applyAlignment="1">
      <alignment horizontal="right"/>
    </xf>
    <xf numFmtId="0" fontId="28" fillId="0" borderId="22" xfId="1" quotePrefix="1" applyFont="1" applyBorder="1" applyAlignment="1">
      <alignment horizontal="left"/>
    </xf>
    <xf numFmtId="0" fontId="28" fillId="0" borderId="16" xfId="1" applyFont="1" applyBorder="1" applyAlignment="1">
      <alignment horizontal="left"/>
    </xf>
    <xf numFmtId="0" fontId="28" fillId="0" borderId="21" xfId="1" quotePrefix="1" applyFont="1" applyBorder="1" applyAlignment="1">
      <alignment horizontal="left"/>
    </xf>
    <xf numFmtId="2" fontId="10" fillId="0" borderId="16" xfId="0" applyNumberFormat="1" applyFont="1" applyFill="1" applyBorder="1" applyAlignment="1">
      <alignment horizontal="right"/>
    </xf>
    <xf numFmtId="2" fontId="28" fillId="0" borderId="21" xfId="0" quotePrefix="1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2" fontId="0" fillId="3" borderId="0" xfId="0" applyNumberFormat="1" applyFill="1"/>
    <xf numFmtId="1" fontId="9" fillId="0" borderId="0" xfId="0" applyNumberFormat="1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30" fillId="3" borderId="0" xfId="0" applyFont="1" applyFill="1"/>
    <xf numFmtId="0" fontId="9" fillId="3" borderId="0" xfId="0" applyFont="1" applyFill="1"/>
    <xf numFmtId="0" fontId="28" fillId="0" borderId="11" xfId="1" quotePrefix="1" applyFont="1" applyBorder="1" applyAlignment="1">
      <alignment horizontal="left"/>
    </xf>
    <xf numFmtId="164" fontId="10" fillId="0" borderId="16" xfId="0" applyNumberFormat="1" applyFont="1" applyFill="1" applyBorder="1" applyAlignment="1">
      <alignment horizontal="right"/>
    </xf>
    <xf numFmtId="164" fontId="28" fillId="0" borderId="16" xfId="0" quotePrefix="1" applyNumberFormat="1" applyFont="1" applyBorder="1" applyAlignment="1">
      <alignment horizontal="right"/>
    </xf>
    <xf numFmtId="164" fontId="28" fillId="0" borderId="21" xfId="0" quotePrefix="1" applyNumberFormat="1" applyFont="1" applyBorder="1" applyAlignment="1">
      <alignment horizontal="right"/>
    </xf>
    <xf numFmtId="2" fontId="28" fillId="0" borderId="16" xfId="0" quotePrefix="1" applyNumberFormat="1" applyFont="1" applyBorder="1" applyAlignment="1">
      <alignment horizontal="right"/>
    </xf>
    <xf numFmtId="0" fontId="15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/>
    <xf numFmtId="0" fontId="31" fillId="3" borderId="0" xfId="0" applyFont="1" applyFill="1"/>
    <xf numFmtId="0" fontId="0" fillId="3" borderId="0" xfId="0" applyFill="1" applyBorder="1"/>
    <xf numFmtId="164" fontId="15" fillId="0" borderId="0" xfId="0" applyNumberFormat="1" applyFont="1" applyFill="1"/>
    <xf numFmtId="0" fontId="15" fillId="3" borderId="0" xfId="0" applyFont="1" applyFill="1" applyBorder="1"/>
    <xf numFmtId="0" fontId="28" fillId="6" borderId="0" xfId="1" quotePrefix="1" applyFont="1" applyFill="1" applyBorder="1" applyAlignment="1">
      <alignment horizontal="left"/>
    </xf>
    <xf numFmtId="164" fontId="10" fillId="6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4" fontId="15" fillId="0" borderId="0" xfId="0" applyNumberFormat="1" applyFont="1" applyFill="1" applyAlignment="1">
      <alignment horizontal="center"/>
    </xf>
    <xf numFmtId="166" fontId="15" fillId="3" borderId="0" xfId="0" applyNumberFormat="1" applyFont="1" applyFill="1"/>
    <xf numFmtId="2" fontId="10" fillId="5" borderId="16" xfId="0" applyNumberFormat="1" applyFont="1" applyFill="1" applyBorder="1" applyAlignment="1">
      <alignment horizontal="right"/>
    </xf>
    <xf numFmtId="2" fontId="28" fillId="5" borderId="16" xfId="0" quotePrefix="1" applyNumberFormat="1" applyFont="1" applyFill="1" applyBorder="1" applyAlignment="1">
      <alignment horizontal="right"/>
    </xf>
    <xf numFmtId="2" fontId="28" fillId="5" borderId="21" xfId="0" quotePrefix="1" applyNumberFormat="1" applyFont="1" applyFill="1" applyBorder="1" applyAlignment="1">
      <alignment horizontal="right"/>
    </xf>
    <xf numFmtId="1" fontId="10" fillId="5" borderId="16" xfId="0" applyNumberFormat="1" applyFont="1" applyFill="1" applyBorder="1" applyAlignment="1">
      <alignment horizontal="right"/>
    </xf>
    <xf numFmtId="1" fontId="28" fillId="5" borderId="16" xfId="0" quotePrefix="1" applyNumberFormat="1" applyFont="1" applyFill="1" applyBorder="1" applyAlignment="1">
      <alignment horizontal="right"/>
    </xf>
    <xf numFmtId="1" fontId="28" fillId="5" borderId="21" xfId="0" quotePrefix="1" applyNumberFormat="1" applyFont="1" applyFill="1" applyBorder="1" applyAlignment="1">
      <alignment horizontal="right"/>
    </xf>
    <xf numFmtId="164" fontId="10" fillId="5" borderId="16" xfId="0" applyNumberFormat="1" applyFont="1" applyFill="1" applyBorder="1" applyAlignment="1">
      <alignment horizontal="right"/>
    </xf>
    <xf numFmtId="164" fontId="28" fillId="5" borderId="16" xfId="0" quotePrefix="1" applyNumberFormat="1" applyFont="1" applyFill="1" applyBorder="1" applyAlignment="1">
      <alignment horizontal="right"/>
    </xf>
    <xf numFmtId="164" fontId="28" fillId="5" borderId="21" xfId="0" quotePrefix="1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2" fillId="3" borderId="0" xfId="0" applyFont="1" applyFill="1" applyBorder="1" applyAlignment="1">
      <alignment vertical="top" wrapText="1"/>
    </xf>
    <xf numFmtId="0" fontId="33" fillId="0" borderId="0" xfId="0" applyFont="1"/>
    <xf numFmtId="2" fontId="0" fillId="0" borderId="0" xfId="0" applyNumberFormat="1" applyFill="1"/>
    <xf numFmtId="0" fontId="34" fillId="0" borderId="0" xfId="0" applyFont="1"/>
    <xf numFmtId="0" fontId="35" fillId="0" borderId="0" xfId="0" applyFont="1"/>
    <xf numFmtId="0" fontId="1" fillId="0" borderId="0" xfId="0" applyFont="1" applyFill="1"/>
    <xf numFmtId="0" fontId="36" fillId="3" borderId="0" xfId="0" applyFont="1" applyFill="1"/>
    <xf numFmtId="0" fontId="26" fillId="4" borderId="18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left"/>
    </xf>
    <xf numFmtId="0" fontId="26" fillId="4" borderId="22" xfId="0" applyFont="1" applyFill="1" applyBorder="1" applyAlignment="1">
      <alignment horizontal="left"/>
    </xf>
    <xf numFmtId="0" fontId="26" fillId="4" borderId="21" xfId="0" applyFont="1" applyFill="1" applyBorder="1" applyAlignment="1">
      <alignment horizontal="left"/>
    </xf>
    <xf numFmtId="0" fontId="26" fillId="4" borderId="23" xfId="0" applyFont="1" applyFill="1" applyBorder="1" applyAlignment="1">
      <alignment horizontal="left"/>
    </xf>
    <xf numFmtId="0" fontId="26" fillId="4" borderId="24" xfId="0" applyFont="1" applyFill="1" applyBorder="1" applyAlignment="1">
      <alignment horizontal="left"/>
    </xf>
    <xf numFmtId="0" fontId="10" fillId="0" borderId="18" xfId="0" applyNumberFormat="1" applyFont="1" applyFill="1" applyBorder="1" applyAlignment="1">
      <alignment horizontal="left" vertical="top"/>
    </xf>
    <xf numFmtId="0" fontId="10" fillId="0" borderId="20" xfId="0" applyFont="1" applyFill="1" applyBorder="1" applyAlignment="1">
      <alignment horizontal="left"/>
    </xf>
    <xf numFmtId="164" fontId="28" fillId="0" borderId="19" xfId="0" quotePrefix="1" applyNumberFormat="1" applyFont="1" applyFill="1" applyBorder="1" applyAlignment="1">
      <alignment horizontal="right"/>
    </xf>
    <xf numFmtId="164" fontId="28" fillId="0" borderId="20" xfId="0" quotePrefix="1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0" fontId="37" fillId="0" borderId="0" xfId="0" applyFont="1" applyFill="1"/>
    <xf numFmtId="2" fontId="28" fillId="0" borderId="19" xfId="0" quotePrefix="1" applyNumberFormat="1" applyFont="1" applyFill="1" applyBorder="1" applyAlignment="1">
      <alignment horizontal="right"/>
    </xf>
    <xf numFmtId="2" fontId="28" fillId="0" borderId="20" xfId="0" quotePrefix="1" applyNumberFormat="1" applyFont="1" applyFill="1" applyBorder="1" applyAlignment="1">
      <alignment horizontal="right"/>
    </xf>
    <xf numFmtId="0" fontId="15" fillId="0" borderId="18" xfId="0" applyFont="1" applyFill="1" applyBorder="1" applyAlignment="1">
      <alignment horizontal="left" vertical="top"/>
    </xf>
    <xf numFmtId="0" fontId="37" fillId="0" borderId="0" xfId="0" applyFont="1" applyFill="1" applyBorder="1"/>
    <xf numFmtId="1" fontId="9" fillId="0" borderId="18" xfId="0" applyNumberFormat="1" applyFont="1" applyFill="1" applyBorder="1" applyAlignment="1">
      <alignment horizontal="left" vertical="top"/>
    </xf>
    <xf numFmtId="2" fontId="10" fillId="0" borderId="2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/>
    <xf numFmtId="0" fontId="10" fillId="0" borderId="23" xfId="0" applyNumberFormat="1" applyFont="1" applyFill="1" applyBorder="1" applyAlignment="1">
      <alignment horizontal="left" vertical="top"/>
    </xf>
    <xf numFmtId="0" fontId="10" fillId="5" borderId="24" xfId="0" applyFont="1" applyFill="1" applyBorder="1" applyAlignment="1">
      <alignment horizontal="left"/>
    </xf>
    <xf numFmtId="167" fontId="9" fillId="3" borderId="0" xfId="0" applyNumberFormat="1" applyFont="1" applyFill="1" applyBorder="1"/>
    <xf numFmtId="0" fontId="37" fillId="3" borderId="0" xfId="0" applyFont="1" applyFill="1"/>
    <xf numFmtId="0" fontId="15" fillId="0" borderId="23" xfId="0" applyFont="1" applyFill="1" applyBorder="1" applyAlignment="1">
      <alignment horizontal="left" vertical="top"/>
    </xf>
    <xf numFmtId="0" fontId="37" fillId="3" borderId="0" xfId="0" applyFont="1" applyFill="1" applyBorder="1"/>
    <xf numFmtId="1" fontId="9" fillId="0" borderId="23" xfId="0" applyNumberFormat="1" applyFont="1" applyFill="1" applyBorder="1" applyAlignment="1">
      <alignment horizontal="left" vertical="top"/>
    </xf>
    <xf numFmtId="2" fontId="10" fillId="5" borderId="24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10" fillId="0" borderId="24" xfId="0" applyFont="1" applyFill="1" applyBorder="1" applyAlignment="1">
      <alignment horizontal="left"/>
    </xf>
    <xf numFmtId="164" fontId="28" fillId="0" borderId="0" xfId="0" quotePrefix="1" applyNumberFormat="1" applyFont="1" applyFill="1" applyBorder="1" applyAlignment="1">
      <alignment horizontal="right"/>
    </xf>
    <xf numFmtId="164" fontId="28" fillId="0" borderId="24" xfId="0" quotePrefix="1" applyNumberFormat="1" applyFont="1" applyFill="1" applyBorder="1" applyAlignment="1">
      <alignment horizontal="right"/>
    </xf>
    <xf numFmtId="2" fontId="28" fillId="0" borderId="0" xfId="0" quotePrefix="1" applyNumberFormat="1" applyFont="1" applyFill="1" applyBorder="1" applyAlignment="1">
      <alignment horizontal="right"/>
    </xf>
    <xf numFmtId="2" fontId="28" fillId="0" borderId="24" xfId="0" quotePrefix="1" applyNumberFormat="1" applyFont="1" applyFill="1" applyBorder="1" applyAlignment="1">
      <alignment horizontal="right"/>
    </xf>
    <xf numFmtId="2" fontId="10" fillId="0" borderId="24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164" fontId="37" fillId="0" borderId="0" xfId="0" applyNumberFormat="1" applyFont="1" applyFill="1"/>
    <xf numFmtId="2" fontId="0" fillId="3" borderId="0" xfId="0" applyNumberFormat="1" applyFill="1" applyBorder="1"/>
    <xf numFmtId="1" fontId="9" fillId="0" borderId="22" xfId="0" applyNumberFormat="1" applyFont="1" applyFill="1" applyBorder="1" applyAlignment="1">
      <alignment horizontal="left" vertical="top"/>
    </xf>
    <xf numFmtId="0" fontId="10" fillId="5" borderId="21" xfId="0" applyFont="1" applyFill="1" applyBorder="1" applyAlignment="1">
      <alignment horizontal="left"/>
    </xf>
    <xf numFmtId="2" fontId="10" fillId="5" borderId="21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3" borderId="0" xfId="0" applyFont="1" applyFill="1" applyBorder="1"/>
    <xf numFmtId="0" fontId="10" fillId="0" borderId="24" xfId="0" applyFont="1" applyBorder="1" applyAlignment="1">
      <alignment horizontal="left"/>
    </xf>
    <xf numFmtId="2" fontId="37" fillId="3" borderId="0" xfId="0" applyNumberFormat="1" applyFont="1" applyFill="1"/>
    <xf numFmtId="1" fontId="9" fillId="0" borderId="22" xfId="0" applyNumberFormat="1" applyFont="1" applyFill="1" applyBorder="1" applyAlignment="1">
      <alignment horizontal="left" vertical="top"/>
    </xf>
    <xf numFmtId="0" fontId="10" fillId="0" borderId="21" xfId="0" applyFont="1" applyBorder="1" applyAlignment="1">
      <alignment horizontal="left"/>
    </xf>
    <xf numFmtId="165" fontId="10" fillId="0" borderId="16" xfId="0" applyNumberFormat="1" applyFont="1" applyFill="1" applyBorder="1" applyAlignment="1">
      <alignment horizontal="right"/>
    </xf>
    <xf numFmtId="0" fontId="16" fillId="3" borderId="0" xfId="0" applyFont="1" applyFill="1" applyBorder="1"/>
    <xf numFmtId="166" fontId="9" fillId="3" borderId="0" xfId="0" applyNumberFormat="1" applyFont="1" applyFill="1" applyBorder="1"/>
    <xf numFmtId="167" fontId="38" fillId="3" borderId="0" xfId="0" applyNumberFormat="1" applyFont="1" applyFill="1" applyBorder="1" applyAlignment="1">
      <alignment horizontal="right"/>
    </xf>
    <xf numFmtId="0" fontId="10" fillId="0" borderId="22" xfId="0" applyNumberFormat="1" applyFont="1" applyFill="1" applyBorder="1" applyAlignment="1">
      <alignment horizontal="left" vertical="top"/>
    </xf>
    <xf numFmtId="1" fontId="9" fillId="3" borderId="0" xfId="0" applyNumberFormat="1" applyFont="1" applyFill="1" applyBorder="1" applyAlignment="1">
      <alignment horizontal="left"/>
    </xf>
    <xf numFmtId="1" fontId="9" fillId="3" borderId="0" xfId="0" applyNumberFormat="1" applyFont="1" applyFill="1" applyBorder="1"/>
    <xf numFmtId="0" fontId="37" fillId="3" borderId="0" xfId="0" applyFont="1" applyFill="1" applyAlignment="1">
      <alignment horizontal="left"/>
    </xf>
    <xf numFmtId="164" fontId="37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/>
    <xf numFmtId="0" fontId="39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top" wrapText="1"/>
    </xf>
    <xf numFmtId="0" fontId="4" fillId="2" borderId="15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17" xfId="1" applyFont="1" applyFill="1" applyBorder="1" applyAlignment="1">
      <alignment horizontal="left"/>
    </xf>
    <xf numFmtId="0" fontId="6" fillId="4" borderId="5" xfId="1" applyFont="1" applyFill="1" applyBorder="1"/>
    <xf numFmtId="0" fontId="6" fillId="4" borderId="5" xfId="1" applyFont="1" applyFill="1" applyBorder="1" applyAlignment="1">
      <alignment horizontal="center" wrapText="1"/>
    </xf>
    <xf numFmtId="0" fontId="6" fillId="5" borderId="15" xfId="1" applyFont="1" applyFill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left" vertical="center"/>
    </xf>
    <xf numFmtId="0" fontId="5" fillId="0" borderId="5" xfId="2" applyFill="1" applyBorder="1" applyAlignment="1" applyProtection="1">
      <alignment horizontal="center"/>
    </xf>
    <xf numFmtId="0" fontId="9" fillId="0" borderId="10" xfId="1" applyFont="1" applyFill="1" applyBorder="1" applyAlignment="1">
      <alignment horizontal="left" vertical="center"/>
    </xf>
    <xf numFmtId="0" fontId="9" fillId="0" borderId="25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10" xfId="1" applyFont="1" applyFill="1" applyBorder="1" applyAlignment="1">
      <alignment horizontal="center" wrapText="1"/>
    </xf>
    <xf numFmtId="0" fontId="10" fillId="0" borderId="11" xfId="1" applyFont="1" applyFill="1" applyBorder="1" applyAlignment="1">
      <alignment horizontal="center" wrapText="1"/>
    </xf>
    <xf numFmtId="0" fontId="43" fillId="0" borderId="10" xfId="1" applyFont="1" applyFill="1" applyBorder="1" applyAlignment="1">
      <alignment vertical="center"/>
    </xf>
    <xf numFmtId="0" fontId="43" fillId="0" borderId="10" xfId="1" applyFont="1" applyFill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45" fillId="0" borderId="0" xfId="0" applyFont="1" applyFill="1" applyBorder="1" applyAlignment="1">
      <alignment vertical="center"/>
    </xf>
    <xf numFmtId="0" fontId="25" fillId="2" borderId="15" xfId="1" applyFont="1" applyFill="1" applyBorder="1" applyAlignment="1">
      <alignment horizontal="left"/>
    </xf>
    <xf numFmtId="0" fontId="46" fillId="0" borderId="0" xfId="0" applyFont="1" applyFill="1" applyBorder="1" applyAlignment="1">
      <alignment horizontal="left" vertical="center"/>
    </xf>
    <xf numFmtId="0" fontId="47" fillId="4" borderId="19" xfId="1" applyFont="1" applyFill="1" applyBorder="1" applyAlignment="1">
      <alignment horizontal="right" wrapText="1"/>
    </xf>
    <xf numFmtId="0" fontId="47" fillId="4" borderId="18" xfId="1" applyFont="1" applyFill="1" applyBorder="1" applyAlignment="1">
      <alignment horizontal="right" wrapText="1"/>
    </xf>
    <xf numFmtId="0" fontId="47" fillId="4" borderId="20" xfId="1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left"/>
    </xf>
    <xf numFmtId="165" fontId="28" fillId="0" borderId="19" xfId="0" quotePrefix="1" applyNumberFormat="1" applyFont="1" applyBorder="1" applyAlignment="1">
      <alignment horizontal="right"/>
    </xf>
    <xf numFmtId="0" fontId="48" fillId="0" borderId="0" xfId="0" applyFont="1" applyFill="1" applyBorder="1" applyAlignment="1">
      <alignment horizontal="left" vertical="center"/>
    </xf>
    <xf numFmtId="165" fontId="28" fillId="5" borderId="0" xfId="0" quotePrefix="1" applyNumberFormat="1" applyFont="1" applyFill="1" applyBorder="1" applyAlignment="1">
      <alignment horizontal="right"/>
    </xf>
    <xf numFmtId="165" fontId="28" fillId="0" borderId="0" xfId="0" quotePrefix="1" applyNumberFormat="1" applyFont="1" applyBorder="1" applyAlignment="1">
      <alignment horizontal="right"/>
    </xf>
    <xf numFmtId="0" fontId="29" fillId="5" borderId="0" xfId="1" applyFont="1" applyFill="1" applyBorder="1" applyAlignment="1">
      <alignment horizontal="left"/>
    </xf>
    <xf numFmtId="0" fontId="29" fillId="0" borderId="0" xfId="1" quotePrefix="1" applyFont="1" applyBorder="1" applyAlignment="1">
      <alignment horizontal="left"/>
    </xf>
    <xf numFmtId="164" fontId="49" fillId="3" borderId="0" xfId="0" applyNumberFormat="1" applyFont="1" applyFill="1"/>
    <xf numFmtId="0" fontId="28" fillId="5" borderId="22" xfId="1" quotePrefix="1" applyFont="1" applyFill="1" applyBorder="1" applyAlignment="1">
      <alignment horizontal="left"/>
    </xf>
    <xf numFmtId="0" fontId="28" fillId="5" borderId="16" xfId="1" applyFont="1" applyFill="1" applyBorder="1" applyAlignment="1">
      <alignment horizontal="left"/>
    </xf>
    <xf numFmtId="0" fontId="28" fillId="5" borderId="21" xfId="1" quotePrefix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2" fontId="10" fillId="3" borderId="0" xfId="0" applyNumberFormat="1" applyFont="1" applyFill="1" applyBorder="1" applyAlignment="1">
      <alignment horizontal="right" vertical="center"/>
    </xf>
    <xf numFmtId="168" fontId="10" fillId="3" borderId="0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0" fontId="22" fillId="3" borderId="0" xfId="0" applyFont="1" applyFill="1"/>
    <xf numFmtId="0" fontId="50" fillId="0" borderId="0" xfId="0" applyFont="1" applyFill="1"/>
    <xf numFmtId="165" fontId="28" fillId="0" borderId="16" xfId="0" quotePrefix="1" applyNumberFormat="1" applyFont="1" applyBorder="1" applyAlignment="1">
      <alignment horizontal="right"/>
    </xf>
    <xf numFmtId="165" fontId="28" fillId="0" borderId="21" xfId="0" quotePrefix="1" applyNumberFormat="1" applyFont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left" vertical="center"/>
    </xf>
    <xf numFmtId="166" fontId="12" fillId="3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 vertical="center"/>
    </xf>
    <xf numFmtId="0" fontId="15" fillId="3" borderId="0" xfId="0" applyFont="1" applyFill="1" applyAlignment="1"/>
    <xf numFmtId="0" fontId="0" fillId="0" borderId="0" xfId="0" applyAlignment="1"/>
    <xf numFmtId="0" fontId="15" fillId="0" borderId="0" xfId="0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Alignment="1">
      <alignment horizontal="right"/>
    </xf>
    <xf numFmtId="0" fontId="48" fillId="6" borderId="0" xfId="0" applyFont="1" applyFill="1" applyBorder="1" applyAlignment="1">
      <alignment horizontal="right" vertical="center"/>
    </xf>
    <xf numFmtId="164" fontId="0" fillId="6" borderId="0" xfId="0" applyNumberFormat="1" applyFill="1" applyAlignment="1">
      <alignment horizontal="right"/>
    </xf>
    <xf numFmtId="164" fontId="12" fillId="6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166" fontId="11" fillId="0" borderId="0" xfId="0" applyNumberFormat="1" applyFont="1" applyFill="1" applyBorder="1" applyAlignment="1">
      <alignment horizontal="left" vertical="center"/>
    </xf>
    <xf numFmtId="2" fontId="12" fillId="3" borderId="0" xfId="0" applyNumberFormat="1" applyFont="1" applyFill="1" applyBorder="1" applyAlignment="1">
      <alignment horizontal="right" vertical="center"/>
    </xf>
    <xf numFmtId="0" fontId="48" fillId="3" borderId="0" xfId="0" applyFont="1" applyFill="1" applyAlignment="1">
      <alignment vertical="center"/>
    </xf>
    <xf numFmtId="165" fontId="16" fillId="3" borderId="0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0" fontId="2" fillId="0" borderId="0" xfId="0" applyFont="1" applyFill="1"/>
    <xf numFmtId="0" fontId="39" fillId="3" borderId="0" xfId="0" applyFont="1" applyFill="1"/>
    <xf numFmtId="0" fontId="39" fillId="0" borderId="0" xfId="0" applyFont="1" applyFill="1" applyBorder="1"/>
    <xf numFmtId="0" fontId="51" fillId="3" borderId="0" xfId="0" applyFont="1" applyFill="1" applyAlignment="1">
      <alignment wrapText="1"/>
    </xf>
    <xf numFmtId="1" fontId="0" fillId="0" borderId="0" xfId="0" applyNumberFormat="1" applyFill="1"/>
    <xf numFmtId="164" fontId="12" fillId="3" borderId="0" xfId="0" applyNumberFormat="1" applyFont="1" applyFill="1" applyBorder="1"/>
    <xf numFmtId="164" fontId="12" fillId="3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vertical="center"/>
    </xf>
    <xf numFmtId="164" fontId="1" fillId="3" borderId="0" xfId="0" applyNumberFormat="1" applyFont="1" applyFill="1"/>
    <xf numFmtId="166" fontId="0" fillId="0" borderId="0" xfId="0" applyNumberFormat="1" applyFill="1"/>
    <xf numFmtId="0" fontId="52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/>
    <xf numFmtId="0" fontId="15" fillId="3" borderId="18" xfId="0" applyFont="1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5" fillId="3" borderId="23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0" fillId="6" borderId="0" xfId="0" applyFill="1"/>
    <xf numFmtId="0" fontId="15" fillId="3" borderId="23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5" fillId="0" borderId="0" xfId="0" applyFont="1" applyFill="1" applyAlignment="1">
      <alignment horizontal="right"/>
    </xf>
    <xf numFmtId="0" fontId="15" fillId="3" borderId="22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164" fontId="15" fillId="0" borderId="0" xfId="0" applyNumberFormat="1" applyFont="1" applyFill="1" applyBorder="1" applyAlignment="1">
      <alignment horizontal="right"/>
    </xf>
    <xf numFmtId="0" fontId="15" fillId="3" borderId="19" xfId="0" applyFont="1" applyFill="1" applyBorder="1" applyAlignment="1">
      <alignment horizontal="left" wrapText="1"/>
    </xf>
    <xf numFmtId="0" fontId="31" fillId="0" borderId="0" xfId="0" applyFont="1" applyFill="1"/>
    <xf numFmtId="0" fontId="16" fillId="0" borderId="0" xfId="0" applyFont="1" applyFill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53" fillId="0" borderId="0" xfId="0" applyFont="1" applyFill="1"/>
    <xf numFmtId="0" fontId="2" fillId="6" borderId="0" xfId="0" applyFont="1" applyFill="1"/>
    <xf numFmtId="0" fontId="0" fillId="6" borderId="0" xfId="0" applyFill="1" applyAlignment="1"/>
  </cellXfs>
  <cellStyles count="34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Comma 2" xfId="22"/>
    <cellStyle name="Comma 2 2" xfId="23"/>
    <cellStyle name="Hyperlink" xfId="2" builtinId="8"/>
    <cellStyle name="Hyperlink 2" xfId="3"/>
    <cellStyle name="Komma 2" xfId="24"/>
    <cellStyle name="Normal 2" xfId="25"/>
    <cellStyle name="Normal 2 2" xfId="26"/>
    <cellStyle name="Normal 3" xfId="27"/>
    <cellStyle name="Normal_BG_monetary_stat_annual_publication" xfId="28"/>
    <cellStyle name="Percent 2" xfId="29"/>
    <cellStyle name="Percent 2 2" xfId="30"/>
    <cellStyle name="Prozent 2" xfId="31"/>
    <cellStyle name="Standard" xfId="0" builtinId="0"/>
    <cellStyle name="Standard 2" xfId="1"/>
    <cellStyle name="Standard 2 2" xfId="32"/>
    <cellStyle name="Standard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tabSelected="1" workbookViewId="0">
      <selection activeCell="G2" sqref="G2"/>
    </sheetView>
  </sheetViews>
  <sheetFormatPr baseColWidth="10" defaultColWidth="9.140625" defaultRowHeight="15" x14ac:dyDescent="0.25"/>
  <cols>
    <col min="1" max="1" width="37" customWidth="1"/>
    <col min="2" max="2" width="18.5703125" customWidth="1"/>
    <col min="3" max="3" width="14.85546875" customWidth="1"/>
    <col min="4" max="4" width="20.42578125" customWidth="1"/>
    <col min="5" max="5" width="13" customWidth="1"/>
    <col min="7" max="7" width="19.140625" customWidth="1"/>
  </cols>
  <sheetData>
    <row r="1" spans="1:10" ht="15.75" customHeight="1" x14ac:dyDescent="0.25">
      <c r="A1" s="1" t="s">
        <v>0</v>
      </c>
      <c r="B1" s="2"/>
      <c r="C1" s="2"/>
      <c r="D1" s="2"/>
      <c r="E1" s="3"/>
      <c r="F1" s="4"/>
    </row>
    <row r="2" spans="1:10" ht="15.75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G2" s="8"/>
    </row>
    <row r="3" spans="1:10" ht="15.75" customHeight="1" x14ac:dyDescent="0.25">
      <c r="A3" s="9" t="s">
        <v>6</v>
      </c>
      <c r="B3" s="10"/>
      <c r="C3" s="10"/>
      <c r="D3" s="10"/>
      <c r="E3" s="11" t="s">
        <v>7</v>
      </c>
      <c r="G3" s="12"/>
    </row>
    <row r="4" spans="1:10" ht="15.75" customHeight="1" x14ac:dyDescent="0.25">
      <c r="A4" s="13" t="s">
        <v>8</v>
      </c>
      <c r="B4" s="14" t="s">
        <v>9</v>
      </c>
      <c r="C4" s="15" t="s">
        <v>10</v>
      </c>
      <c r="D4" s="16" t="s">
        <v>11</v>
      </c>
      <c r="E4" s="17" t="s">
        <v>12</v>
      </c>
      <c r="G4" s="18"/>
    </row>
    <row r="5" spans="1:10" ht="15.75" customHeight="1" x14ac:dyDescent="0.25">
      <c r="A5" s="13"/>
      <c r="B5" s="14" t="s">
        <v>13</v>
      </c>
      <c r="C5" s="15" t="s">
        <v>14</v>
      </c>
      <c r="D5" s="19"/>
      <c r="E5" s="17" t="s">
        <v>15</v>
      </c>
      <c r="G5" s="18"/>
    </row>
    <row r="6" spans="1:10" ht="15.75" customHeight="1" x14ac:dyDescent="0.25">
      <c r="A6" s="13" t="s">
        <v>16</v>
      </c>
      <c r="B6" s="14" t="s">
        <v>9</v>
      </c>
      <c r="C6" s="15" t="s">
        <v>10</v>
      </c>
      <c r="D6" s="16" t="s">
        <v>11</v>
      </c>
      <c r="E6" s="17" t="s">
        <v>17</v>
      </c>
      <c r="G6" s="18"/>
    </row>
    <row r="7" spans="1:10" ht="15.75" customHeight="1" x14ac:dyDescent="0.25">
      <c r="A7" s="13"/>
      <c r="B7" s="14" t="s">
        <v>13</v>
      </c>
      <c r="C7" s="15" t="s">
        <v>14</v>
      </c>
      <c r="D7" s="19"/>
      <c r="E7" s="17" t="s">
        <v>18</v>
      </c>
      <c r="G7" s="18"/>
    </row>
    <row r="8" spans="1:10" ht="15.75" customHeight="1" x14ac:dyDescent="0.25">
      <c r="A8" s="13" t="s">
        <v>19</v>
      </c>
      <c r="B8" s="14" t="s">
        <v>20</v>
      </c>
      <c r="C8" s="15" t="s">
        <v>10</v>
      </c>
      <c r="D8" s="16" t="s">
        <v>11</v>
      </c>
      <c r="E8" s="17" t="s">
        <v>21</v>
      </c>
    </row>
    <row r="9" spans="1:10" ht="15.75" customHeight="1" x14ac:dyDescent="0.25">
      <c r="A9" s="13"/>
      <c r="B9" s="14" t="s">
        <v>22</v>
      </c>
      <c r="C9" s="15" t="s">
        <v>14</v>
      </c>
      <c r="D9" s="19"/>
      <c r="E9" s="17" t="s">
        <v>23</v>
      </c>
      <c r="J9" s="20"/>
    </row>
    <row r="10" spans="1:10" ht="15.75" customHeight="1" x14ac:dyDescent="0.25">
      <c r="A10" s="13" t="s">
        <v>24</v>
      </c>
      <c r="B10" s="14" t="s">
        <v>20</v>
      </c>
      <c r="C10" s="15" t="s">
        <v>10</v>
      </c>
      <c r="D10" s="16" t="s">
        <v>11</v>
      </c>
      <c r="E10" s="17" t="s">
        <v>25</v>
      </c>
    </row>
    <row r="11" spans="1:10" ht="15.75" customHeight="1" x14ac:dyDescent="0.25">
      <c r="A11" s="13"/>
      <c r="B11" s="14" t="s">
        <v>22</v>
      </c>
      <c r="C11" s="15" t="s">
        <v>14</v>
      </c>
      <c r="D11" s="19"/>
      <c r="E11" s="17" t="s">
        <v>26</v>
      </c>
    </row>
    <row r="12" spans="1:10" ht="15.75" customHeight="1" x14ac:dyDescent="0.25">
      <c r="A12" s="13" t="s">
        <v>27</v>
      </c>
      <c r="B12" s="14" t="s">
        <v>9</v>
      </c>
      <c r="C12" s="15" t="s">
        <v>10</v>
      </c>
      <c r="D12" s="16" t="s">
        <v>11</v>
      </c>
      <c r="E12" s="17" t="s">
        <v>28</v>
      </c>
    </row>
    <row r="13" spans="1:10" ht="15.75" customHeight="1" x14ac:dyDescent="0.25">
      <c r="A13" s="13"/>
      <c r="B13" s="14" t="s">
        <v>13</v>
      </c>
      <c r="C13" s="15" t="s">
        <v>14</v>
      </c>
      <c r="D13" s="19"/>
      <c r="E13" s="17" t="s">
        <v>29</v>
      </c>
    </row>
    <row r="14" spans="1:10" ht="15.75" customHeight="1" x14ac:dyDescent="0.25">
      <c r="A14" s="13" t="s">
        <v>30</v>
      </c>
      <c r="B14" s="14" t="s">
        <v>9</v>
      </c>
      <c r="C14" s="15" t="s">
        <v>10</v>
      </c>
      <c r="D14" s="16" t="s">
        <v>11</v>
      </c>
      <c r="E14" s="17" t="s">
        <v>31</v>
      </c>
    </row>
    <row r="15" spans="1:10" ht="15.75" customHeight="1" x14ac:dyDescent="0.25">
      <c r="A15" s="13"/>
      <c r="B15" s="14" t="s">
        <v>32</v>
      </c>
      <c r="C15" s="15" t="s">
        <v>14</v>
      </c>
      <c r="D15" s="19"/>
      <c r="E15" s="17" t="s">
        <v>33</v>
      </c>
    </row>
    <row r="16" spans="1:10" ht="15.75" customHeight="1" x14ac:dyDescent="0.25">
      <c r="A16" s="13" t="s">
        <v>34</v>
      </c>
      <c r="B16" s="14" t="s">
        <v>9</v>
      </c>
      <c r="C16" s="15" t="s">
        <v>10</v>
      </c>
      <c r="D16" s="16" t="s">
        <v>11</v>
      </c>
      <c r="E16" s="17" t="s">
        <v>35</v>
      </c>
    </row>
    <row r="17" spans="1:7" ht="15.75" customHeight="1" x14ac:dyDescent="0.25">
      <c r="A17" s="13"/>
      <c r="B17" s="14" t="s">
        <v>32</v>
      </c>
      <c r="C17" s="15" t="s">
        <v>14</v>
      </c>
      <c r="D17" s="19"/>
      <c r="E17" s="17" t="s">
        <v>36</v>
      </c>
    </row>
    <row r="18" spans="1:7" ht="15.75" customHeight="1" x14ac:dyDescent="0.25">
      <c r="A18" s="13" t="s">
        <v>37</v>
      </c>
      <c r="B18" s="14" t="s">
        <v>9</v>
      </c>
      <c r="C18" s="15" t="s">
        <v>10</v>
      </c>
      <c r="D18" s="16" t="s">
        <v>11</v>
      </c>
      <c r="E18" s="17" t="s">
        <v>38</v>
      </c>
      <c r="G18" s="21"/>
    </row>
    <row r="19" spans="1:7" ht="15.75" customHeight="1" x14ac:dyDescent="0.25">
      <c r="A19" s="13"/>
      <c r="B19" s="14" t="s">
        <v>32</v>
      </c>
      <c r="C19" s="15" t="s">
        <v>14</v>
      </c>
      <c r="D19" s="19"/>
      <c r="E19" s="17" t="s">
        <v>39</v>
      </c>
    </row>
    <row r="20" spans="1:7" ht="15.75" customHeight="1" x14ac:dyDescent="0.25">
      <c r="A20" s="13" t="s">
        <v>40</v>
      </c>
      <c r="B20" s="14" t="s">
        <v>9</v>
      </c>
      <c r="C20" s="15" t="s">
        <v>10</v>
      </c>
      <c r="D20" s="16" t="s">
        <v>11</v>
      </c>
      <c r="E20" s="17" t="s">
        <v>41</v>
      </c>
    </row>
    <row r="21" spans="1:7" ht="15.75" customHeight="1" x14ac:dyDescent="0.25">
      <c r="A21" s="13"/>
      <c r="B21" s="14" t="s">
        <v>32</v>
      </c>
      <c r="C21" s="15" t="s">
        <v>14</v>
      </c>
      <c r="D21" s="19"/>
      <c r="E21" s="17" t="s">
        <v>42</v>
      </c>
    </row>
    <row r="22" spans="1:7" ht="15.75" customHeight="1" x14ac:dyDescent="0.25">
      <c r="A22" s="13" t="s">
        <v>43</v>
      </c>
      <c r="B22" s="14" t="s">
        <v>9</v>
      </c>
      <c r="C22" s="15" t="s">
        <v>10</v>
      </c>
      <c r="D22" s="16" t="s">
        <v>11</v>
      </c>
      <c r="E22" s="17" t="s">
        <v>44</v>
      </c>
    </row>
    <row r="23" spans="1:7" ht="15.75" customHeight="1" x14ac:dyDescent="0.25">
      <c r="A23" s="13"/>
      <c r="B23" s="14" t="s">
        <v>32</v>
      </c>
      <c r="C23" s="15" t="s">
        <v>14</v>
      </c>
      <c r="D23" s="19"/>
      <c r="E23" s="17" t="s">
        <v>45</v>
      </c>
    </row>
    <row r="24" spans="1:7" ht="15.75" customHeight="1" x14ac:dyDescent="0.25">
      <c r="A24" s="13" t="s">
        <v>46</v>
      </c>
      <c r="B24" s="14" t="s">
        <v>47</v>
      </c>
      <c r="C24" s="15" t="s">
        <v>10</v>
      </c>
      <c r="D24" s="16" t="s">
        <v>11</v>
      </c>
      <c r="E24" s="17" t="s">
        <v>48</v>
      </c>
    </row>
    <row r="25" spans="1:7" ht="15.75" customHeight="1" x14ac:dyDescent="0.25">
      <c r="A25" s="13"/>
      <c r="B25" s="14" t="s">
        <v>32</v>
      </c>
      <c r="C25" s="15" t="s">
        <v>14</v>
      </c>
      <c r="D25" s="19"/>
      <c r="E25" s="17" t="s">
        <v>49</v>
      </c>
    </row>
    <row r="26" spans="1:7" ht="15.75" customHeight="1" x14ac:dyDescent="0.25">
      <c r="A26" s="13" t="s">
        <v>50</v>
      </c>
      <c r="B26" s="14" t="s">
        <v>9</v>
      </c>
      <c r="C26" s="15" t="s">
        <v>10</v>
      </c>
      <c r="D26" s="22" t="s">
        <v>51</v>
      </c>
      <c r="E26" s="17" t="s">
        <v>52</v>
      </c>
    </row>
    <row r="27" spans="1:7" ht="15.75" customHeight="1" x14ac:dyDescent="0.25">
      <c r="A27" s="13"/>
      <c r="B27" s="14" t="s">
        <v>32</v>
      </c>
      <c r="C27" s="15" t="s">
        <v>14</v>
      </c>
      <c r="D27" s="23"/>
      <c r="E27" s="17" t="s">
        <v>53</v>
      </c>
    </row>
    <row r="28" spans="1:7" ht="15.75" customHeight="1" x14ac:dyDescent="0.25">
      <c r="A28" s="9" t="s">
        <v>54</v>
      </c>
      <c r="B28" s="10"/>
      <c r="C28" s="10"/>
      <c r="D28" s="10"/>
      <c r="E28" s="11"/>
    </row>
    <row r="29" spans="1:7" ht="15.75" customHeight="1" x14ac:dyDescent="0.25">
      <c r="A29" s="24" t="s">
        <v>55</v>
      </c>
      <c r="B29" s="15" t="s">
        <v>56</v>
      </c>
      <c r="C29" s="15" t="s">
        <v>57</v>
      </c>
      <c r="D29" s="25" t="s">
        <v>58</v>
      </c>
      <c r="E29" s="17" t="s">
        <v>59</v>
      </c>
    </row>
    <row r="30" spans="1:7" ht="15.75" customHeight="1" x14ac:dyDescent="0.25">
      <c r="A30" s="26"/>
      <c r="B30" s="15" t="s">
        <v>56</v>
      </c>
      <c r="C30" s="15" t="s">
        <v>10</v>
      </c>
      <c r="D30" s="27" t="s">
        <v>60</v>
      </c>
      <c r="E30" s="17" t="s">
        <v>61</v>
      </c>
    </row>
    <row r="31" spans="1:7" ht="15.75" customHeight="1" x14ac:dyDescent="0.25">
      <c r="A31" s="28"/>
      <c r="B31" s="15" t="s">
        <v>62</v>
      </c>
      <c r="C31" s="15" t="s">
        <v>14</v>
      </c>
      <c r="D31" s="29"/>
      <c r="E31" s="17" t="s">
        <v>63</v>
      </c>
    </row>
    <row r="32" spans="1:7" ht="15.75" customHeight="1" x14ac:dyDescent="0.25">
      <c r="A32" s="24" t="s">
        <v>64</v>
      </c>
      <c r="B32" s="15" t="s">
        <v>56</v>
      </c>
      <c r="C32" s="15" t="s">
        <v>57</v>
      </c>
      <c r="D32" s="25" t="s">
        <v>58</v>
      </c>
      <c r="E32" s="17" t="s">
        <v>65</v>
      </c>
    </row>
    <row r="33" spans="1:5" ht="15.75" customHeight="1" x14ac:dyDescent="0.25">
      <c r="A33" s="26"/>
      <c r="B33" s="15" t="s">
        <v>56</v>
      </c>
      <c r="C33" s="15" t="s">
        <v>10</v>
      </c>
      <c r="D33" s="30" t="s">
        <v>60</v>
      </c>
      <c r="E33" s="17" t="s">
        <v>66</v>
      </c>
    </row>
    <row r="34" spans="1:5" ht="15.75" customHeight="1" x14ac:dyDescent="0.25">
      <c r="A34" s="28"/>
      <c r="B34" s="15" t="s">
        <v>62</v>
      </c>
      <c r="C34" s="15" t="s">
        <v>14</v>
      </c>
      <c r="D34" s="31"/>
      <c r="E34" s="17" t="s">
        <v>67</v>
      </c>
    </row>
    <row r="35" spans="1:5" ht="15.75" customHeight="1" x14ac:dyDescent="0.25">
      <c r="A35" s="24" t="s">
        <v>68</v>
      </c>
      <c r="B35" s="15" t="s">
        <v>56</v>
      </c>
      <c r="C35" s="15" t="s">
        <v>57</v>
      </c>
      <c r="D35" s="25" t="s">
        <v>58</v>
      </c>
      <c r="E35" s="17" t="s">
        <v>69</v>
      </c>
    </row>
    <row r="36" spans="1:5" ht="15.75" customHeight="1" x14ac:dyDescent="0.25">
      <c r="A36" s="26"/>
      <c r="B36" s="15" t="s">
        <v>56</v>
      </c>
      <c r="C36" s="15" t="s">
        <v>10</v>
      </c>
      <c r="D36" s="30" t="s">
        <v>60</v>
      </c>
      <c r="E36" s="17" t="s">
        <v>70</v>
      </c>
    </row>
    <row r="37" spans="1:5" ht="15.75" customHeight="1" x14ac:dyDescent="0.25">
      <c r="A37" s="28"/>
      <c r="B37" s="15" t="s">
        <v>62</v>
      </c>
      <c r="C37" s="15" t="s">
        <v>14</v>
      </c>
      <c r="D37" s="31"/>
      <c r="E37" s="17" t="s">
        <v>71</v>
      </c>
    </row>
    <row r="38" spans="1:5" ht="15.75" customHeight="1" x14ac:dyDescent="0.25">
      <c r="A38" s="24" t="s">
        <v>72</v>
      </c>
      <c r="B38" s="15" t="s">
        <v>56</v>
      </c>
      <c r="C38" s="15" t="s">
        <v>57</v>
      </c>
      <c r="D38" s="25" t="s">
        <v>58</v>
      </c>
      <c r="E38" s="17" t="s">
        <v>73</v>
      </c>
    </row>
    <row r="39" spans="1:5" ht="15.75" customHeight="1" x14ac:dyDescent="0.25">
      <c r="A39" s="26"/>
      <c r="B39" s="15" t="s">
        <v>56</v>
      </c>
      <c r="C39" s="15" t="s">
        <v>10</v>
      </c>
      <c r="D39" s="30" t="s">
        <v>60</v>
      </c>
      <c r="E39" s="17" t="s">
        <v>74</v>
      </c>
    </row>
    <row r="40" spans="1:5" ht="15.75" customHeight="1" x14ac:dyDescent="0.25">
      <c r="A40" s="28"/>
      <c r="B40" s="15" t="s">
        <v>62</v>
      </c>
      <c r="C40" s="15" t="s">
        <v>14</v>
      </c>
      <c r="D40" s="31"/>
      <c r="E40" s="17" t="s">
        <v>75</v>
      </c>
    </row>
    <row r="41" spans="1:5" ht="15.75" customHeight="1" x14ac:dyDescent="0.25">
      <c r="A41" s="24" t="s">
        <v>76</v>
      </c>
      <c r="B41" s="15" t="s">
        <v>56</v>
      </c>
      <c r="C41" s="15" t="s">
        <v>57</v>
      </c>
      <c r="D41" s="25" t="s">
        <v>58</v>
      </c>
      <c r="E41" s="17" t="s">
        <v>77</v>
      </c>
    </row>
    <row r="42" spans="1:5" ht="15.75" customHeight="1" x14ac:dyDescent="0.25">
      <c r="A42" s="26"/>
      <c r="B42" s="15" t="s">
        <v>56</v>
      </c>
      <c r="C42" s="15" t="s">
        <v>10</v>
      </c>
      <c r="D42" s="30" t="s">
        <v>60</v>
      </c>
      <c r="E42" s="17" t="s">
        <v>78</v>
      </c>
    </row>
    <row r="43" spans="1:5" ht="15.75" customHeight="1" x14ac:dyDescent="0.25">
      <c r="A43" s="28"/>
      <c r="B43" s="15" t="s">
        <v>62</v>
      </c>
      <c r="C43" s="15" t="s">
        <v>14</v>
      </c>
      <c r="D43" s="31"/>
      <c r="E43" s="17" t="s">
        <v>79</v>
      </c>
    </row>
    <row r="44" spans="1:5" ht="15.75" customHeight="1" x14ac:dyDescent="0.25">
      <c r="A44" s="24" t="s">
        <v>80</v>
      </c>
      <c r="B44" s="15" t="s">
        <v>56</v>
      </c>
      <c r="C44" s="15" t="s">
        <v>57</v>
      </c>
      <c r="D44" s="25" t="s">
        <v>58</v>
      </c>
      <c r="E44" s="17" t="s">
        <v>81</v>
      </c>
    </row>
    <row r="45" spans="1:5" ht="15.75" customHeight="1" x14ac:dyDescent="0.25">
      <c r="A45" s="26"/>
      <c r="B45" s="15" t="s">
        <v>56</v>
      </c>
      <c r="C45" s="15" t="s">
        <v>10</v>
      </c>
      <c r="D45" s="30" t="s">
        <v>60</v>
      </c>
      <c r="E45" s="17" t="s">
        <v>82</v>
      </c>
    </row>
    <row r="46" spans="1:5" ht="15.75" customHeight="1" x14ac:dyDescent="0.25">
      <c r="A46" s="28"/>
      <c r="B46" s="15" t="s">
        <v>62</v>
      </c>
      <c r="C46" s="15" t="s">
        <v>14</v>
      </c>
      <c r="D46" s="31"/>
      <c r="E46" s="17" t="s">
        <v>83</v>
      </c>
    </row>
    <row r="47" spans="1:5" ht="15.75" customHeight="1" x14ac:dyDescent="0.25">
      <c r="A47" s="24" t="s">
        <v>84</v>
      </c>
      <c r="B47" s="15" t="s">
        <v>56</v>
      </c>
      <c r="C47" s="15" t="s">
        <v>57</v>
      </c>
      <c r="D47" s="25" t="s">
        <v>58</v>
      </c>
      <c r="E47" s="17" t="s">
        <v>85</v>
      </c>
    </row>
    <row r="48" spans="1:5" ht="15.75" customHeight="1" x14ac:dyDescent="0.25">
      <c r="A48" s="26"/>
      <c r="B48" s="15" t="s">
        <v>56</v>
      </c>
      <c r="C48" s="15" t="s">
        <v>10</v>
      </c>
      <c r="D48" s="30" t="s">
        <v>60</v>
      </c>
      <c r="E48" s="17" t="s">
        <v>86</v>
      </c>
    </row>
    <row r="49" spans="1:7" ht="15.75" customHeight="1" x14ac:dyDescent="0.25">
      <c r="A49" s="28"/>
      <c r="B49" s="15" t="s">
        <v>62</v>
      </c>
      <c r="C49" s="15" t="s">
        <v>14</v>
      </c>
      <c r="D49" s="31"/>
      <c r="E49" s="17" t="s">
        <v>87</v>
      </c>
    </row>
    <row r="50" spans="1:7" ht="15.75" customHeight="1" x14ac:dyDescent="0.25">
      <c r="A50" s="24" t="s">
        <v>88</v>
      </c>
      <c r="B50" s="15" t="s">
        <v>56</v>
      </c>
      <c r="C50" s="15" t="s">
        <v>57</v>
      </c>
      <c r="D50" s="25" t="s">
        <v>58</v>
      </c>
      <c r="E50" s="17" t="s">
        <v>89</v>
      </c>
    </row>
    <row r="51" spans="1:7" ht="15.75" customHeight="1" x14ac:dyDescent="0.25">
      <c r="A51" s="26"/>
      <c r="B51" s="15" t="s">
        <v>56</v>
      </c>
      <c r="C51" s="15" t="s">
        <v>10</v>
      </c>
      <c r="D51" s="30" t="s">
        <v>60</v>
      </c>
      <c r="E51" s="17" t="s">
        <v>90</v>
      </c>
    </row>
    <row r="52" spans="1:7" ht="15.75" customHeight="1" x14ac:dyDescent="0.25">
      <c r="A52" s="28"/>
      <c r="B52" s="15" t="s">
        <v>62</v>
      </c>
      <c r="C52" s="15" t="s">
        <v>14</v>
      </c>
      <c r="D52" s="31"/>
      <c r="E52" s="17" t="s">
        <v>91</v>
      </c>
    </row>
    <row r="53" spans="1:7" ht="24.75" customHeight="1" x14ac:dyDescent="0.25">
      <c r="A53" s="32" t="s">
        <v>92</v>
      </c>
      <c r="B53" s="33" t="s">
        <v>93</v>
      </c>
      <c r="C53" s="33" t="s">
        <v>10</v>
      </c>
      <c r="D53" s="34" t="s">
        <v>94</v>
      </c>
      <c r="E53" s="17" t="s">
        <v>95</v>
      </c>
    </row>
    <row r="54" spans="1:7" ht="15.75" customHeight="1" x14ac:dyDescent="0.25">
      <c r="A54" s="9" t="s">
        <v>96</v>
      </c>
      <c r="B54" s="10"/>
      <c r="C54" s="10"/>
      <c r="D54" s="10"/>
      <c r="E54" s="11"/>
    </row>
    <row r="55" spans="1:7" ht="15.75" customHeight="1" x14ac:dyDescent="0.25">
      <c r="A55" s="24" t="s">
        <v>97</v>
      </c>
      <c r="B55" s="14" t="s">
        <v>98</v>
      </c>
      <c r="C55" s="15" t="s">
        <v>10</v>
      </c>
      <c r="D55" s="16" t="s">
        <v>99</v>
      </c>
      <c r="E55" s="17" t="s">
        <v>100</v>
      </c>
      <c r="G55" s="35"/>
    </row>
    <row r="56" spans="1:7" ht="15.75" customHeight="1" x14ac:dyDescent="0.25">
      <c r="A56" s="28"/>
      <c r="B56" s="14" t="s">
        <v>101</v>
      </c>
      <c r="C56" s="15" t="s">
        <v>14</v>
      </c>
      <c r="D56" s="19"/>
      <c r="E56" s="17" t="s">
        <v>102</v>
      </c>
      <c r="G56" s="35"/>
    </row>
    <row r="57" spans="1:7" ht="15.75" customHeight="1" x14ac:dyDescent="0.25">
      <c r="A57" s="24" t="s">
        <v>103</v>
      </c>
      <c r="B57" s="14" t="s">
        <v>104</v>
      </c>
      <c r="C57" s="15" t="s">
        <v>10</v>
      </c>
      <c r="D57" s="16" t="s">
        <v>99</v>
      </c>
      <c r="E57" s="17" t="s">
        <v>105</v>
      </c>
    </row>
    <row r="58" spans="1:7" ht="15.75" customHeight="1" x14ac:dyDescent="0.25">
      <c r="A58" s="28"/>
      <c r="B58" s="14" t="s">
        <v>106</v>
      </c>
      <c r="C58" s="15" t="s">
        <v>14</v>
      </c>
      <c r="D58" s="19"/>
      <c r="E58" s="17" t="s">
        <v>107</v>
      </c>
    </row>
    <row r="59" spans="1:7" ht="15.75" customHeight="1" x14ac:dyDescent="0.25">
      <c r="A59" s="9" t="s">
        <v>108</v>
      </c>
      <c r="B59" s="10"/>
      <c r="C59" s="10"/>
      <c r="D59" s="10"/>
      <c r="E59" s="11"/>
    </row>
    <row r="60" spans="1:7" ht="27" customHeight="1" x14ac:dyDescent="0.25">
      <c r="A60" s="32" t="s">
        <v>109</v>
      </c>
      <c r="B60" s="33" t="s">
        <v>110</v>
      </c>
      <c r="C60" s="33" t="s">
        <v>10</v>
      </c>
      <c r="D60" s="34" t="s">
        <v>111</v>
      </c>
      <c r="E60" s="17" t="s">
        <v>112</v>
      </c>
    </row>
    <row r="61" spans="1:7" ht="27.75" customHeight="1" x14ac:dyDescent="0.25">
      <c r="A61" s="32" t="s">
        <v>113</v>
      </c>
      <c r="B61" s="33" t="s">
        <v>110</v>
      </c>
      <c r="C61" s="33" t="s">
        <v>10</v>
      </c>
      <c r="D61" s="34" t="s">
        <v>111</v>
      </c>
      <c r="E61" s="17" t="s">
        <v>114</v>
      </c>
    </row>
    <row r="62" spans="1:7" ht="27.75" customHeight="1" x14ac:dyDescent="0.25">
      <c r="A62" s="32" t="s">
        <v>115</v>
      </c>
      <c r="B62" s="33" t="s">
        <v>110</v>
      </c>
      <c r="C62" s="33" t="s">
        <v>10</v>
      </c>
      <c r="D62" s="34" t="s">
        <v>111</v>
      </c>
      <c r="E62" s="17" t="s">
        <v>116</v>
      </c>
    </row>
    <row r="63" spans="1:7" ht="25.5" customHeight="1" x14ac:dyDescent="0.25">
      <c r="A63" s="32" t="s">
        <v>117</v>
      </c>
      <c r="B63" s="33" t="s">
        <v>118</v>
      </c>
      <c r="C63" s="33" t="s">
        <v>10</v>
      </c>
      <c r="D63" s="34" t="s">
        <v>111</v>
      </c>
      <c r="E63" s="17" t="s">
        <v>119</v>
      </c>
    </row>
    <row r="64" spans="1:7" ht="27" customHeight="1" x14ac:dyDescent="0.25">
      <c r="A64" s="32" t="s">
        <v>120</v>
      </c>
      <c r="B64" s="33" t="s">
        <v>47</v>
      </c>
      <c r="C64" s="33" t="s">
        <v>10</v>
      </c>
      <c r="D64" s="34" t="s">
        <v>111</v>
      </c>
      <c r="E64" s="17" t="s">
        <v>121</v>
      </c>
    </row>
    <row r="65" spans="1:7" ht="15.75" customHeight="1" x14ac:dyDescent="0.25">
      <c r="A65" s="9" t="s">
        <v>122</v>
      </c>
      <c r="B65" s="10"/>
      <c r="C65" s="10"/>
      <c r="D65" s="10"/>
      <c r="E65" s="11" t="s">
        <v>123</v>
      </c>
    </row>
    <row r="66" spans="1:7" ht="27" customHeight="1" x14ac:dyDescent="0.25">
      <c r="A66" s="32" t="s">
        <v>124</v>
      </c>
      <c r="B66" s="33" t="s">
        <v>125</v>
      </c>
      <c r="C66" s="33" t="s">
        <v>10</v>
      </c>
      <c r="D66" s="36" t="s">
        <v>126</v>
      </c>
      <c r="E66" s="17" t="s">
        <v>127</v>
      </c>
      <c r="F66" s="37"/>
      <c r="G66" s="38"/>
    </row>
    <row r="67" spans="1:7" ht="27" customHeight="1" x14ac:dyDescent="0.25">
      <c r="A67" s="32" t="s">
        <v>128</v>
      </c>
      <c r="B67" s="33" t="s">
        <v>125</v>
      </c>
      <c r="C67" s="33" t="s">
        <v>10</v>
      </c>
      <c r="D67" s="36" t="s">
        <v>126</v>
      </c>
      <c r="E67" s="17" t="s">
        <v>129</v>
      </c>
      <c r="F67" s="37"/>
    </row>
    <row r="68" spans="1:7" ht="27" customHeight="1" x14ac:dyDescent="0.25">
      <c r="A68" s="32" t="s">
        <v>130</v>
      </c>
      <c r="B68" s="33" t="s">
        <v>131</v>
      </c>
      <c r="C68" s="33" t="s">
        <v>10</v>
      </c>
      <c r="D68" s="36" t="s">
        <v>126</v>
      </c>
      <c r="E68" s="17" t="s">
        <v>132</v>
      </c>
      <c r="F68" s="37"/>
    </row>
    <row r="69" spans="1:7" ht="27" customHeight="1" x14ac:dyDescent="0.25">
      <c r="A69" s="32" t="s">
        <v>133</v>
      </c>
      <c r="B69" s="33" t="s">
        <v>125</v>
      </c>
      <c r="C69" s="33" t="s">
        <v>10</v>
      </c>
      <c r="D69" s="36" t="s">
        <v>126</v>
      </c>
      <c r="E69" s="17" t="s">
        <v>134</v>
      </c>
    </row>
    <row r="70" spans="1:7" ht="27" customHeight="1" x14ac:dyDescent="0.25">
      <c r="A70" s="32" t="s">
        <v>135</v>
      </c>
      <c r="B70" s="33" t="s">
        <v>125</v>
      </c>
      <c r="C70" s="33" t="s">
        <v>10</v>
      </c>
      <c r="D70" s="36" t="s">
        <v>126</v>
      </c>
      <c r="E70" s="17" t="s">
        <v>136</v>
      </c>
    </row>
    <row r="71" spans="1:7" ht="27" customHeight="1" x14ac:dyDescent="0.25">
      <c r="A71" s="32" t="s">
        <v>137</v>
      </c>
      <c r="B71" s="33" t="s">
        <v>125</v>
      </c>
      <c r="C71" s="33" t="s">
        <v>10</v>
      </c>
      <c r="D71" s="36" t="s">
        <v>126</v>
      </c>
      <c r="E71" s="17" t="s">
        <v>138</v>
      </c>
    </row>
    <row r="72" spans="1:7" ht="27" customHeight="1" x14ac:dyDescent="0.25">
      <c r="A72" s="32" t="s">
        <v>139</v>
      </c>
      <c r="B72" s="33" t="s">
        <v>125</v>
      </c>
      <c r="C72" s="33" t="s">
        <v>10</v>
      </c>
      <c r="D72" s="36" t="s">
        <v>126</v>
      </c>
      <c r="E72" s="17" t="s">
        <v>140</v>
      </c>
    </row>
    <row r="73" spans="1:7" ht="27" customHeight="1" x14ac:dyDescent="0.25">
      <c r="A73" s="32" t="s">
        <v>141</v>
      </c>
      <c r="B73" s="33" t="s">
        <v>125</v>
      </c>
      <c r="C73" s="33" t="s">
        <v>10</v>
      </c>
      <c r="D73" s="36" t="s">
        <v>126</v>
      </c>
      <c r="E73" s="17" t="s">
        <v>142</v>
      </c>
    </row>
    <row r="74" spans="1:7" ht="27" customHeight="1" x14ac:dyDescent="0.25">
      <c r="A74" s="32" t="s">
        <v>143</v>
      </c>
      <c r="B74" s="33" t="s">
        <v>144</v>
      </c>
      <c r="C74" s="33" t="s">
        <v>10</v>
      </c>
      <c r="D74" s="36" t="s">
        <v>145</v>
      </c>
      <c r="E74" s="17" t="s">
        <v>146</v>
      </c>
      <c r="G74" s="38"/>
    </row>
    <row r="75" spans="1:7" ht="15.75" customHeight="1" x14ac:dyDescent="0.25">
      <c r="A75" s="32" t="s">
        <v>147</v>
      </c>
      <c r="B75" s="33" t="s">
        <v>148</v>
      </c>
      <c r="C75" s="33" t="s">
        <v>10</v>
      </c>
      <c r="D75" s="34" t="s">
        <v>149</v>
      </c>
      <c r="E75" s="17" t="s">
        <v>150</v>
      </c>
    </row>
    <row r="76" spans="1:7" ht="15.75" customHeight="1" x14ac:dyDescent="0.25">
      <c r="A76" s="32" t="s">
        <v>151</v>
      </c>
      <c r="B76" s="33" t="s">
        <v>152</v>
      </c>
      <c r="C76" s="33" t="s">
        <v>10</v>
      </c>
      <c r="D76" s="34" t="s">
        <v>153</v>
      </c>
      <c r="E76" s="17" t="s">
        <v>154</v>
      </c>
    </row>
    <row r="77" spans="1:7" ht="15.75" customHeight="1" x14ac:dyDescent="0.25">
      <c r="A77" s="32" t="s">
        <v>155</v>
      </c>
      <c r="B77" s="33" t="s">
        <v>156</v>
      </c>
      <c r="C77" s="33" t="s">
        <v>10</v>
      </c>
      <c r="D77" s="34" t="s">
        <v>157</v>
      </c>
      <c r="E77" s="17" t="s">
        <v>158</v>
      </c>
    </row>
    <row r="78" spans="1:7" ht="15.75" customHeight="1" x14ac:dyDescent="0.25">
      <c r="A78" s="32" t="s">
        <v>159</v>
      </c>
      <c r="B78" s="33" t="s">
        <v>160</v>
      </c>
      <c r="C78" s="33" t="s">
        <v>10</v>
      </c>
      <c r="D78" s="34" t="s">
        <v>157</v>
      </c>
      <c r="E78" s="17" t="s">
        <v>161</v>
      </c>
    </row>
    <row r="79" spans="1:7" ht="15.75" customHeight="1" x14ac:dyDescent="0.25">
      <c r="A79" s="32" t="s">
        <v>162</v>
      </c>
      <c r="B79" s="33" t="s">
        <v>160</v>
      </c>
      <c r="C79" s="33" t="s">
        <v>10</v>
      </c>
      <c r="D79" s="34" t="s">
        <v>157</v>
      </c>
      <c r="E79" s="17" t="s">
        <v>163</v>
      </c>
    </row>
    <row r="80" spans="1:7" ht="15.75" customHeight="1" x14ac:dyDescent="0.25">
      <c r="A80" s="32" t="s">
        <v>164</v>
      </c>
      <c r="B80" s="33" t="s">
        <v>160</v>
      </c>
      <c r="C80" s="33" t="s">
        <v>10</v>
      </c>
      <c r="D80" s="34" t="s">
        <v>157</v>
      </c>
      <c r="E80" s="17" t="s">
        <v>165</v>
      </c>
    </row>
    <row r="81" spans="1:7" ht="27.75" customHeight="1" x14ac:dyDescent="0.25">
      <c r="A81" s="32" t="s">
        <v>166</v>
      </c>
      <c r="B81" s="34" t="s">
        <v>167</v>
      </c>
      <c r="C81" s="33" t="s">
        <v>10</v>
      </c>
      <c r="D81" s="34" t="s">
        <v>168</v>
      </c>
      <c r="E81" s="17" t="s">
        <v>169</v>
      </c>
    </row>
    <row r="82" spans="1:7" ht="27" customHeight="1" x14ac:dyDescent="0.25">
      <c r="A82" s="32" t="s">
        <v>170</v>
      </c>
      <c r="B82" s="33" t="s">
        <v>171</v>
      </c>
      <c r="C82" s="33" t="s">
        <v>10</v>
      </c>
      <c r="D82" s="34" t="s">
        <v>99</v>
      </c>
      <c r="E82" s="17" t="s">
        <v>172</v>
      </c>
    </row>
    <row r="83" spans="1:7" ht="27" customHeight="1" x14ac:dyDescent="0.25">
      <c r="A83" s="32" t="s">
        <v>173</v>
      </c>
      <c r="B83" s="33" t="s">
        <v>171</v>
      </c>
      <c r="C83" s="33" t="s">
        <v>10</v>
      </c>
      <c r="D83" s="34" t="s">
        <v>99</v>
      </c>
      <c r="E83" s="17" t="s">
        <v>172</v>
      </c>
    </row>
    <row r="84" spans="1:7" ht="27" customHeight="1" x14ac:dyDescent="0.25">
      <c r="A84" s="32" t="s">
        <v>174</v>
      </c>
      <c r="B84" s="33" t="s">
        <v>171</v>
      </c>
      <c r="C84" s="33" t="s">
        <v>10</v>
      </c>
      <c r="D84" s="34" t="s">
        <v>99</v>
      </c>
      <c r="E84" s="17" t="s">
        <v>175</v>
      </c>
    </row>
    <row r="85" spans="1:7" ht="27" customHeight="1" x14ac:dyDescent="0.25">
      <c r="A85" s="32" t="s">
        <v>176</v>
      </c>
      <c r="B85" s="33" t="s">
        <v>171</v>
      </c>
      <c r="C85" s="33" t="s">
        <v>10</v>
      </c>
      <c r="D85" s="34" t="s">
        <v>99</v>
      </c>
      <c r="E85" s="17" t="s">
        <v>177</v>
      </c>
    </row>
    <row r="86" spans="1:7" ht="27" customHeight="1" x14ac:dyDescent="0.25">
      <c r="A86" s="32" t="s">
        <v>178</v>
      </c>
      <c r="B86" s="33" t="s">
        <v>179</v>
      </c>
      <c r="C86" s="33" t="s">
        <v>14</v>
      </c>
      <c r="D86" s="34" t="s">
        <v>99</v>
      </c>
      <c r="E86" s="17" t="s">
        <v>180</v>
      </c>
    </row>
    <row r="87" spans="1:7" ht="15.75" customHeight="1" x14ac:dyDescent="0.25">
      <c r="A87" s="9" t="s">
        <v>181</v>
      </c>
      <c r="B87" s="10"/>
      <c r="C87" s="10"/>
      <c r="D87" s="10"/>
      <c r="E87" s="11" t="s">
        <v>182</v>
      </c>
    </row>
    <row r="88" spans="1:7" ht="15.75" customHeight="1" x14ac:dyDescent="0.25">
      <c r="A88" s="32" t="s">
        <v>183</v>
      </c>
      <c r="B88" s="33" t="s">
        <v>184</v>
      </c>
      <c r="C88" s="33" t="s">
        <v>10</v>
      </c>
      <c r="D88" s="34" t="s">
        <v>111</v>
      </c>
      <c r="E88" s="17" t="s">
        <v>127</v>
      </c>
      <c r="G88" s="38"/>
    </row>
    <row r="89" spans="1:7" ht="15.75" customHeight="1" x14ac:dyDescent="0.25">
      <c r="A89" s="32" t="s">
        <v>185</v>
      </c>
      <c r="B89" s="33" t="s">
        <v>184</v>
      </c>
      <c r="C89" s="33" t="s">
        <v>10</v>
      </c>
      <c r="D89" s="34" t="s">
        <v>111</v>
      </c>
      <c r="E89" s="17" t="s">
        <v>129</v>
      </c>
    </row>
    <row r="90" spans="1:7" ht="15.75" customHeight="1" x14ac:dyDescent="0.25">
      <c r="A90" s="32" t="s">
        <v>186</v>
      </c>
      <c r="B90" s="33" t="s">
        <v>184</v>
      </c>
      <c r="C90" s="33" t="s">
        <v>10</v>
      </c>
      <c r="D90" s="34" t="s">
        <v>111</v>
      </c>
      <c r="E90" s="17" t="s">
        <v>132</v>
      </c>
    </row>
    <row r="91" spans="1:7" ht="15.75" customHeight="1" x14ac:dyDescent="0.25">
      <c r="A91" s="32" t="s">
        <v>187</v>
      </c>
      <c r="B91" s="33" t="s">
        <v>188</v>
      </c>
      <c r="C91" s="33" t="s">
        <v>10</v>
      </c>
      <c r="D91" s="34" t="s">
        <v>168</v>
      </c>
      <c r="E91" s="17" t="s">
        <v>134</v>
      </c>
    </row>
    <row r="92" spans="1:7" ht="15.75" customHeight="1" x14ac:dyDescent="0.25">
      <c r="A92" s="39"/>
      <c r="B92" s="40"/>
      <c r="C92" s="40"/>
      <c r="D92" s="41"/>
      <c r="E92" s="42"/>
    </row>
    <row r="93" spans="1:7" ht="27.75" customHeight="1" x14ac:dyDescent="0.25">
      <c r="A93" s="43" t="s">
        <v>189</v>
      </c>
      <c r="B93" s="44"/>
      <c r="C93" s="44"/>
      <c r="D93" s="44"/>
      <c r="E93" s="45"/>
    </row>
    <row r="96" spans="1:7" x14ac:dyDescent="0.25">
      <c r="A96" s="351" t="s">
        <v>533</v>
      </c>
    </row>
    <row r="97" spans="1:1" x14ac:dyDescent="0.25">
      <c r="A97" s="352" t="s">
        <v>534</v>
      </c>
    </row>
    <row r="98" spans="1:1" x14ac:dyDescent="0.25">
      <c r="A98" s="338"/>
    </row>
    <row r="99" spans="1:1" x14ac:dyDescent="0.25">
      <c r="A99" s="351" t="s">
        <v>535</v>
      </c>
    </row>
    <row r="100" spans="1:1" x14ac:dyDescent="0.25">
      <c r="A100" s="352" t="s">
        <v>536</v>
      </c>
    </row>
  </sheetData>
  <mergeCells count="53">
    <mergeCell ref="A59:E59"/>
    <mergeCell ref="A65:E65"/>
    <mergeCell ref="A87:E87"/>
    <mergeCell ref="A93:E93"/>
    <mergeCell ref="A54:E54"/>
    <mergeCell ref="A55:A56"/>
    <mergeCell ref="D55:D56"/>
    <mergeCell ref="G55:G56"/>
    <mergeCell ref="A57:A58"/>
    <mergeCell ref="D57:D58"/>
    <mergeCell ref="A44:A46"/>
    <mergeCell ref="D45:D46"/>
    <mergeCell ref="A47:A49"/>
    <mergeCell ref="D48:D49"/>
    <mergeCell ref="A50:A52"/>
    <mergeCell ref="D51:D52"/>
    <mergeCell ref="A35:A37"/>
    <mergeCell ref="D36:D37"/>
    <mergeCell ref="A38:A40"/>
    <mergeCell ref="D39:D40"/>
    <mergeCell ref="A41:A43"/>
    <mergeCell ref="D42:D43"/>
    <mergeCell ref="A26:A27"/>
    <mergeCell ref="D26:D27"/>
    <mergeCell ref="A28:E28"/>
    <mergeCell ref="A29:A31"/>
    <mergeCell ref="D30:D31"/>
    <mergeCell ref="A32:A34"/>
    <mergeCell ref="D33:D34"/>
    <mergeCell ref="A20:A21"/>
    <mergeCell ref="D20:D21"/>
    <mergeCell ref="A22:A23"/>
    <mergeCell ref="D22:D23"/>
    <mergeCell ref="A24:A25"/>
    <mergeCell ref="D24:D25"/>
    <mergeCell ref="A14:A15"/>
    <mergeCell ref="D14:D15"/>
    <mergeCell ref="A16:A17"/>
    <mergeCell ref="D16:D17"/>
    <mergeCell ref="A18:A19"/>
    <mergeCell ref="D18:D19"/>
    <mergeCell ref="A8:A9"/>
    <mergeCell ref="D8:D9"/>
    <mergeCell ref="A10:A11"/>
    <mergeCell ref="D10:D11"/>
    <mergeCell ref="A12:A13"/>
    <mergeCell ref="D12:D13"/>
    <mergeCell ref="A1:E1"/>
    <mergeCell ref="A3:E3"/>
    <mergeCell ref="A4:A5"/>
    <mergeCell ref="D4:D5"/>
    <mergeCell ref="A6:A7"/>
    <mergeCell ref="D6:D7"/>
  </mergeCells>
  <hyperlinks>
    <hyperlink ref="E4" location="'SE data tables A'!B4" display="SE1A_A"/>
    <hyperlink ref="E6" location="'SE data tables A'!C4" display="SE1B_A"/>
    <hyperlink ref="E8" location="'SE data tables A'!D4" display="SE1C_A"/>
    <hyperlink ref="E10" location="'SE data tables A'!E4" display="SE1D_A"/>
    <hyperlink ref="E12" location="'SE data tables A'!F4" display="SE1E_A"/>
    <hyperlink ref="E14" location="'SE data tables A'!I4" display="SE1F_A"/>
    <hyperlink ref="E16" location="'SE data tables A'!J4" display="SE1G_A"/>
    <hyperlink ref="E18" location="'SE data tables A'!K4" display="SE1H_A"/>
    <hyperlink ref="E20" location="'SE data tables A'!L4" display="SE1I_A"/>
    <hyperlink ref="E22" location="'SE data tables A'!M4" display="SE1J_A"/>
    <hyperlink ref="E24" location="'SE data tables A'!N4" display="SE1K_A"/>
    <hyperlink ref="E26" location="'SE data tables A'!O4" display="SE1L_A"/>
    <hyperlink ref="E29" location="'SE data tables A'!T4" display="SE2A_D"/>
    <hyperlink ref="E32" location="'SE data tables A'!U4" display="SE2B_D"/>
    <hyperlink ref="E35" location="'SE data tables A'!V4" display="SE2C_D"/>
    <hyperlink ref="E38" location="'SE data tables A'!W4" display="SE2D_D"/>
    <hyperlink ref="E41" location="'SE data tables A'!X4" display="SE2E_D"/>
    <hyperlink ref="E44" location="'SE data tables A'!Y4" display="SE2F_D"/>
    <hyperlink ref="E47" location="'SE data tables A'!Z4" display="SE2G_D"/>
    <hyperlink ref="E50" location="'SE data tables A'!AA4" display="SE2H_D"/>
    <hyperlink ref="E30" location="'SE data tables A'!AD4" display="SE2A_A"/>
    <hyperlink ref="E33" location="'SE data tables A'!AE4" display="SE2B_A"/>
    <hyperlink ref="E36" location="'SE data tables A'!AF4" display="SE2C_A"/>
    <hyperlink ref="E39" location="'SE data tables A'!AG4" display="SE2D_A"/>
    <hyperlink ref="E42" location="'SE data tables A'!AH4" display="SE2E_A"/>
    <hyperlink ref="E45" location="'SE data tables A'!AI4" display="SE2F_A"/>
    <hyperlink ref="E48" location="'SE data tables A'!AJ4" display="SE2G_A"/>
    <hyperlink ref="E51" location="'SE data tables A'!AK4" display="SE2H_A"/>
    <hyperlink ref="E53" location="'SE data tables A'!AL4" display="SE2I_A"/>
    <hyperlink ref="E55" location="'SE data tables A'!AO4" display="SE3A_A"/>
    <hyperlink ref="E57" location="'SE data tables A'!AP4" display="SE3B_A"/>
    <hyperlink ref="E60" location="'SE data tables A'!AS4" display="SE4A_A"/>
    <hyperlink ref="E61" location="'SE data tables A'!AT4" display="SE4B_A"/>
    <hyperlink ref="E62" location="'SE data tables A'!AU4" display="SE4C_A"/>
    <hyperlink ref="E63" location="'SE data tables A'!AV4" display="SE4D_A"/>
    <hyperlink ref="E64" location="'SE data tables A'!AW4" display="SE4E_A"/>
    <hyperlink ref="E66" location="'SE data tables A'!AZ4" display="SE5A_A"/>
    <hyperlink ref="E67" location="'SE data tables A'!BA4" display="SE5B_A"/>
    <hyperlink ref="E68" location="'SE data tables A'!BB4" display="SE5C_A"/>
    <hyperlink ref="E69" location="'SE data tables A'!BC4" display="SE5D_A"/>
    <hyperlink ref="E70" location="'SE data tables A'!BD4" display="SE5E_A"/>
    <hyperlink ref="E71" location="'SE data tables A'!BE4" display="SE5F_A"/>
    <hyperlink ref="E72" location="'SE data tables A'!BF4" display="SE5G_A"/>
    <hyperlink ref="E73" location="'SE data tables A'!BG4" display="SE5H_A"/>
    <hyperlink ref="E74" location="'SE data tables A'!BH4" display="SE5I_A"/>
    <hyperlink ref="E75" location="'SE data tables A'!BK4" display="SE5J_A"/>
    <hyperlink ref="E76" location="'SE data tables A'!BL4" display="SE5K_A"/>
    <hyperlink ref="E77" location="'SE data tables A'!BM4" display="SE5L_A"/>
    <hyperlink ref="E78" location="'SE data tables A'!BN4" display="SE5M_A"/>
    <hyperlink ref="E79" location="'SE data tables A'!BO4" display="SE5N_A"/>
    <hyperlink ref="E80" location="'SE data tables A'!BP4" display="SE5O_A"/>
    <hyperlink ref="E81" location="'SE data tables A'!BS4" display="SE5P_A"/>
    <hyperlink ref="E82" location="'SE data tables A'!BT4" display="SE5Q_A"/>
    <hyperlink ref="E83" location="'SE data tables A'!BU4" display="SE5Q_A"/>
    <hyperlink ref="E84" location="'SE data tables A'!BV4" display="SE5R_A"/>
    <hyperlink ref="E85" location="'SE data tables A'!BW4" display="SE5S_A"/>
    <hyperlink ref="E88" location="'SE data tables A'!BZ4" display="SE5A_A"/>
    <hyperlink ref="E89" location="'SE data tables A'!CA4" display="SE5B_A"/>
    <hyperlink ref="E90" location="'SE data tables A'!CB4" display="SE5C_A"/>
    <hyperlink ref="E91" location="'SE data tables A'!CC4" display="SE5D_A"/>
    <hyperlink ref="E5" location="'SE data tables M'!C4" display="SE1A_M"/>
    <hyperlink ref="E7" location="'SE data tables M'!D4" display="SE1B_M"/>
    <hyperlink ref="E9" location="'SE data tables M'!E4" display="SE1C_M"/>
    <hyperlink ref="E11" location="'SE data tables M'!F4" display="SE1D_M"/>
    <hyperlink ref="E13" location="'SE data tables M'!G4" display="SE1E_M"/>
    <hyperlink ref="E15" location="'SE data tables M'!K4" display="SE1F_M"/>
    <hyperlink ref="E17" location="'SE data tables M'!L4" display="SE1G_M"/>
    <hyperlink ref="E19" location="'SE data tables M'!M4" display="SE1H_M"/>
    <hyperlink ref="E21" location="'SE data tables M'!N4" display="SE1I_M"/>
    <hyperlink ref="E23" location="'SE data tables M'!O4" display="SE1J_M"/>
    <hyperlink ref="E25" location="'SE data tables M'!P4" display="SE1K_M"/>
    <hyperlink ref="E27" location="'SE data tables M'!Q4" display="SE1L_M"/>
    <hyperlink ref="E31" location="'SE data tables M'!U4" display="SE2A_M"/>
    <hyperlink ref="E34" location="'SE data tables M'!V4" display="SE2B_M"/>
    <hyperlink ref="E37" location="'SE data tables M'!W4" display="SE2C_M"/>
    <hyperlink ref="E40" location="'SE data tables M'!X4" display="SE2D_M"/>
    <hyperlink ref="E43" location="'SE data tables M'!Y4" display="SE2E_M"/>
    <hyperlink ref="E46" location="'SE data tables M'!Z4" display="SE2F_M"/>
    <hyperlink ref="E49" location="'SE data tables M'!AA4" display="SE2G_M"/>
    <hyperlink ref="E52" location="'SE data tables M'!AB4" display="SE2H_M"/>
    <hyperlink ref="E56" location="'SE data tables M'!AF4" display="SE3A_M"/>
    <hyperlink ref="E58" location="'SE data tables M'!AG4" display="SE3B_M"/>
    <hyperlink ref="E86" location="'SE data tables M'!AK4" display="SE5T_M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7"/>
  <sheetViews>
    <sheetView showGridLines="0" topLeftCell="BO1" workbookViewId="0">
      <selection activeCell="E86" sqref="E86"/>
    </sheetView>
  </sheetViews>
  <sheetFormatPr baseColWidth="10" defaultColWidth="9.140625" defaultRowHeight="15" x14ac:dyDescent="0.25"/>
  <cols>
    <col min="1" max="1" width="6.5703125" style="163" customWidth="1"/>
    <col min="2" max="5" width="12.85546875" style="47" customWidth="1"/>
    <col min="6" max="6" width="16" style="47" customWidth="1"/>
    <col min="7" max="7" width="4.7109375" style="47" customWidth="1"/>
    <col min="8" max="8" width="6.5703125" style="47" customWidth="1"/>
    <col min="9" max="12" width="9.85546875" style="47" customWidth="1"/>
    <col min="13" max="13" width="10.85546875" style="47" customWidth="1"/>
    <col min="14" max="14" width="11.140625" style="47" customWidth="1"/>
    <col min="15" max="15" width="15.42578125" style="47" customWidth="1"/>
    <col min="16" max="16" width="4.7109375" style="47" customWidth="1"/>
    <col min="17" max="17" width="6.7109375" style="47" customWidth="1"/>
    <col min="18" max="18" width="8.85546875" style="47" customWidth="1"/>
    <col min="19" max="19" width="5.42578125" style="47" customWidth="1"/>
    <col min="20" max="23" width="8.140625" style="47" customWidth="1"/>
    <col min="24" max="24" width="11.5703125" style="47" customWidth="1"/>
    <col min="25" max="25" width="10.85546875" style="47" customWidth="1"/>
    <col min="26" max="26" width="11.5703125" style="47" customWidth="1"/>
    <col min="27" max="27" width="11.140625" style="47" customWidth="1"/>
    <col min="28" max="29" width="4.7109375" style="47" customWidth="1"/>
    <col min="30" max="33" width="8.7109375" style="47" customWidth="1"/>
    <col min="34" max="37" width="8.28515625" style="47" customWidth="1"/>
    <col min="38" max="38" width="10.42578125" style="47" customWidth="1"/>
    <col min="39" max="39" width="4.5703125" style="47" customWidth="1"/>
    <col min="40" max="40" width="4.7109375" style="47" customWidth="1"/>
    <col min="41" max="42" width="18.28515625" style="47" customWidth="1"/>
    <col min="43" max="44" width="4.7109375" style="47" customWidth="1"/>
    <col min="45" max="46" width="11.28515625" style="47" customWidth="1"/>
    <col min="47" max="47" width="14.5703125" style="47" customWidth="1"/>
    <col min="48" max="48" width="10.140625" style="47" customWidth="1"/>
    <col min="49" max="49" width="10.85546875" style="47" customWidth="1"/>
    <col min="50" max="51" width="4.7109375" style="47" customWidth="1"/>
    <col min="52" max="60" width="8.28515625" style="47" customWidth="1"/>
    <col min="61" max="62" width="4.7109375" style="47" customWidth="1"/>
    <col min="63" max="63" width="13.28515625" style="47" customWidth="1"/>
    <col min="64" max="64" width="10.140625" style="47" customWidth="1"/>
    <col min="65" max="66" width="9.140625" style="47" customWidth="1"/>
    <col min="67" max="67" width="10.28515625" style="47" customWidth="1"/>
    <col min="68" max="68" width="9.28515625" style="47" customWidth="1"/>
    <col min="69" max="70" width="4.7109375" style="47" customWidth="1"/>
    <col min="71" max="71" width="11.5703125" style="47" customWidth="1"/>
    <col min="72" max="75" width="9.7109375" style="47" customWidth="1"/>
    <col min="76" max="77" width="4.7109375" style="47" customWidth="1"/>
    <col min="78" max="81" width="14.7109375" style="47" customWidth="1"/>
    <col min="82" max="16384" width="9.140625" style="47"/>
  </cols>
  <sheetData>
    <row r="1" spans="1:81" x14ac:dyDescent="0.25">
      <c r="A1" s="46" t="s">
        <v>190</v>
      </c>
      <c r="E1" s="48"/>
      <c r="F1" s="48"/>
      <c r="H1" s="49"/>
      <c r="I1" s="37"/>
      <c r="J1" s="37"/>
      <c r="AR1" s="49"/>
      <c r="AS1" s="49"/>
      <c r="AT1" s="49"/>
      <c r="AU1" s="37"/>
    </row>
    <row r="2" spans="1:81" ht="20.100000000000001" customHeight="1" x14ac:dyDescent="0.25">
      <c r="A2" s="50" t="s">
        <v>191</v>
      </c>
      <c r="B2" s="51"/>
      <c r="C2" s="51"/>
      <c r="D2" s="51"/>
      <c r="E2" s="51"/>
      <c r="F2" s="52"/>
      <c r="H2" s="50" t="s">
        <v>192</v>
      </c>
      <c r="I2" s="51"/>
      <c r="J2" s="51"/>
      <c r="K2" s="51"/>
      <c r="L2" s="51"/>
      <c r="M2" s="51"/>
      <c r="N2" s="51"/>
      <c r="O2" s="52"/>
      <c r="Q2" s="53" t="s">
        <v>193</v>
      </c>
      <c r="R2" s="54"/>
      <c r="S2" s="54"/>
      <c r="T2" s="54"/>
      <c r="U2" s="54"/>
      <c r="V2" s="54"/>
      <c r="W2" s="54"/>
      <c r="X2" s="54"/>
      <c r="Y2" s="54"/>
      <c r="Z2" s="54"/>
      <c r="AA2" s="55"/>
      <c r="AC2" s="53" t="s">
        <v>194</v>
      </c>
      <c r="AD2" s="54"/>
      <c r="AE2" s="54"/>
      <c r="AF2" s="54"/>
      <c r="AG2" s="54"/>
      <c r="AH2" s="54"/>
      <c r="AI2" s="54"/>
      <c r="AJ2" s="54"/>
      <c r="AK2" s="54"/>
      <c r="AL2" s="55"/>
      <c r="AN2" s="53" t="s">
        <v>195</v>
      </c>
      <c r="AO2" s="54"/>
      <c r="AP2" s="55"/>
      <c r="AR2" s="56" t="s">
        <v>196</v>
      </c>
      <c r="AS2" s="57"/>
      <c r="AT2" s="58"/>
      <c r="AU2" s="59"/>
      <c r="AV2" s="57"/>
      <c r="AW2" s="58"/>
      <c r="AY2" s="53" t="s">
        <v>197</v>
      </c>
      <c r="AZ2" s="54"/>
      <c r="BA2" s="54"/>
      <c r="BB2" s="54"/>
      <c r="BC2" s="54"/>
      <c r="BD2" s="54"/>
      <c r="BE2" s="54"/>
      <c r="BF2" s="54"/>
      <c r="BG2" s="54"/>
      <c r="BH2" s="55"/>
      <c r="BJ2" s="53" t="s">
        <v>198</v>
      </c>
      <c r="BK2" s="54"/>
      <c r="BL2" s="54"/>
      <c r="BM2" s="54"/>
      <c r="BN2" s="54"/>
      <c r="BO2" s="54"/>
      <c r="BP2" s="55"/>
      <c r="BR2" s="53" t="s">
        <v>199</v>
      </c>
      <c r="BS2" s="54"/>
      <c r="BT2" s="54"/>
      <c r="BU2" s="54"/>
      <c r="BV2" s="54"/>
      <c r="BW2" s="55"/>
      <c r="BY2" s="60" t="s">
        <v>200</v>
      </c>
      <c r="BZ2" s="54"/>
      <c r="CA2" s="54"/>
      <c r="CB2" s="54"/>
      <c r="CC2" s="55"/>
    </row>
    <row r="3" spans="1:81" ht="56.25" customHeight="1" x14ac:dyDescent="0.25">
      <c r="A3" s="61" t="s">
        <v>201</v>
      </c>
      <c r="B3" s="62" t="s">
        <v>8</v>
      </c>
      <c r="C3" s="63" t="s">
        <v>16</v>
      </c>
      <c r="D3" s="63" t="s">
        <v>19</v>
      </c>
      <c r="E3" s="63" t="s">
        <v>24</v>
      </c>
      <c r="F3" s="64" t="s">
        <v>27</v>
      </c>
      <c r="G3" s="65"/>
      <c r="H3" s="61" t="s">
        <v>201</v>
      </c>
      <c r="I3" s="62" t="s">
        <v>30</v>
      </c>
      <c r="J3" s="63" t="s">
        <v>34</v>
      </c>
      <c r="K3" s="63" t="s">
        <v>202</v>
      </c>
      <c r="L3" s="63" t="s">
        <v>203</v>
      </c>
      <c r="M3" s="63" t="s">
        <v>43</v>
      </c>
      <c r="N3" s="63" t="s">
        <v>46</v>
      </c>
      <c r="O3" s="64" t="s">
        <v>50</v>
      </c>
      <c r="P3" s="65"/>
      <c r="Q3" s="66" t="s">
        <v>201</v>
      </c>
      <c r="R3" s="67"/>
      <c r="S3" s="68"/>
      <c r="T3" s="62" t="s">
        <v>55</v>
      </c>
      <c r="U3" s="63" t="s">
        <v>64</v>
      </c>
      <c r="V3" s="63" t="s">
        <v>204</v>
      </c>
      <c r="W3" s="63" t="s">
        <v>205</v>
      </c>
      <c r="X3" s="63" t="s">
        <v>76</v>
      </c>
      <c r="Y3" s="63" t="s">
        <v>80</v>
      </c>
      <c r="Z3" s="63" t="s">
        <v>84</v>
      </c>
      <c r="AA3" s="64" t="s">
        <v>88</v>
      </c>
      <c r="AB3" s="65"/>
      <c r="AC3" s="61" t="s">
        <v>201</v>
      </c>
      <c r="AD3" s="62" t="s">
        <v>55</v>
      </c>
      <c r="AE3" s="63" t="s">
        <v>64</v>
      </c>
      <c r="AF3" s="63" t="s">
        <v>68</v>
      </c>
      <c r="AG3" s="63" t="s">
        <v>72</v>
      </c>
      <c r="AH3" s="63" t="s">
        <v>76</v>
      </c>
      <c r="AI3" s="63" t="s">
        <v>80</v>
      </c>
      <c r="AJ3" s="63" t="s">
        <v>84</v>
      </c>
      <c r="AK3" s="63" t="s">
        <v>88</v>
      </c>
      <c r="AL3" s="64" t="s">
        <v>92</v>
      </c>
      <c r="AM3" s="65"/>
      <c r="AN3" s="69"/>
      <c r="AO3" s="62" t="s">
        <v>97</v>
      </c>
      <c r="AP3" s="64" t="s">
        <v>103</v>
      </c>
      <c r="AQ3" s="65"/>
      <c r="AR3" s="69"/>
      <c r="AS3" s="62" t="s">
        <v>109</v>
      </c>
      <c r="AT3" s="63" t="s">
        <v>113</v>
      </c>
      <c r="AU3" s="63" t="s">
        <v>115</v>
      </c>
      <c r="AV3" s="63" t="s">
        <v>206</v>
      </c>
      <c r="AW3" s="64" t="s">
        <v>120</v>
      </c>
      <c r="AX3" s="65"/>
      <c r="AY3" s="69"/>
      <c r="AZ3" s="62" t="s">
        <v>124</v>
      </c>
      <c r="BA3" s="63" t="s">
        <v>128</v>
      </c>
      <c r="BB3" s="63" t="s">
        <v>130</v>
      </c>
      <c r="BC3" s="63" t="s">
        <v>133</v>
      </c>
      <c r="BD3" s="63" t="s">
        <v>135</v>
      </c>
      <c r="BE3" s="63" t="s">
        <v>137</v>
      </c>
      <c r="BF3" s="63" t="s">
        <v>139</v>
      </c>
      <c r="BG3" s="63" t="s">
        <v>141</v>
      </c>
      <c r="BH3" s="64" t="s">
        <v>143</v>
      </c>
      <c r="BI3" s="65"/>
      <c r="BJ3" s="69"/>
      <c r="BK3" s="62" t="s">
        <v>207</v>
      </c>
      <c r="BL3" s="63" t="s">
        <v>208</v>
      </c>
      <c r="BM3" s="63" t="s">
        <v>209</v>
      </c>
      <c r="BN3" s="63" t="s">
        <v>210</v>
      </c>
      <c r="BO3" s="63" t="s">
        <v>211</v>
      </c>
      <c r="BP3" s="64" t="s">
        <v>212</v>
      </c>
      <c r="BQ3" s="65"/>
      <c r="BR3" s="69"/>
      <c r="BS3" s="62" t="s">
        <v>166</v>
      </c>
      <c r="BT3" s="63" t="s">
        <v>170</v>
      </c>
      <c r="BU3" s="63" t="s">
        <v>173</v>
      </c>
      <c r="BV3" s="63" t="s">
        <v>174</v>
      </c>
      <c r="BW3" s="64" t="s">
        <v>176</v>
      </c>
      <c r="BX3" s="65"/>
      <c r="BY3" s="69"/>
      <c r="BZ3" s="62" t="s">
        <v>183</v>
      </c>
      <c r="CA3" s="63" t="s">
        <v>185</v>
      </c>
      <c r="CB3" s="63" t="s">
        <v>186</v>
      </c>
      <c r="CC3" s="64" t="s">
        <v>187</v>
      </c>
    </row>
    <row r="4" spans="1:81" ht="18" customHeight="1" x14ac:dyDescent="0.25">
      <c r="A4" s="70"/>
      <c r="B4" s="71" t="s">
        <v>12</v>
      </c>
      <c r="C4" s="71" t="s">
        <v>17</v>
      </c>
      <c r="D4" s="71" t="s">
        <v>21</v>
      </c>
      <c r="E4" s="71" t="s">
        <v>25</v>
      </c>
      <c r="F4" s="72" t="s">
        <v>28</v>
      </c>
      <c r="H4" s="70"/>
      <c r="I4" s="71" t="s">
        <v>31</v>
      </c>
      <c r="J4" s="71" t="s">
        <v>35</v>
      </c>
      <c r="K4" s="71" t="s">
        <v>38</v>
      </c>
      <c r="L4" s="71" t="s">
        <v>41</v>
      </c>
      <c r="M4" s="71" t="s">
        <v>44</v>
      </c>
      <c r="N4" s="71" t="s">
        <v>48</v>
      </c>
      <c r="O4" s="72" t="s">
        <v>52</v>
      </c>
      <c r="Q4" s="73"/>
      <c r="R4" s="74" t="s">
        <v>213</v>
      </c>
      <c r="S4" s="75" t="s">
        <v>214</v>
      </c>
      <c r="T4" s="71" t="s">
        <v>59</v>
      </c>
      <c r="U4" s="71" t="s">
        <v>65</v>
      </c>
      <c r="V4" s="71" t="s">
        <v>69</v>
      </c>
      <c r="W4" s="71" t="s">
        <v>73</v>
      </c>
      <c r="X4" s="71" t="s">
        <v>77</v>
      </c>
      <c r="Y4" s="71" t="s">
        <v>81</v>
      </c>
      <c r="Z4" s="71" t="s">
        <v>85</v>
      </c>
      <c r="AA4" s="72" t="s">
        <v>89</v>
      </c>
      <c r="AC4" s="70"/>
      <c r="AD4" s="71" t="s">
        <v>61</v>
      </c>
      <c r="AE4" s="71" t="s">
        <v>66</v>
      </c>
      <c r="AF4" s="71" t="s">
        <v>70</v>
      </c>
      <c r="AG4" s="71" t="s">
        <v>74</v>
      </c>
      <c r="AH4" s="71" t="s">
        <v>78</v>
      </c>
      <c r="AI4" s="71" t="s">
        <v>82</v>
      </c>
      <c r="AJ4" s="71" t="s">
        <v>86</v>
      </c>
      <c r="AK4" s="71" t="s">
        <v>90</v>
      </c>
      <c r="AL4" s="72" t="s">
        <v>95</v>
      </c>
      <c r="AN4" s="76" t="s">
        <v>201</v>
      </c>
      <c r="AO4" s="71" t="s">
        <v>100</v>
      </c>
      <c r="AP4" s="72" t="s">
        <v>105</v>
      </c>
      <c r="AR4" s="76" t="s">
        <v>201</v>
      </c>
      <c r="AS4" s="71" t="s">
        <v>112</v>
      </c>
      <c r="AT4" s="71" t="s">
        <v>114</v>
      </c>
      <c r="AU4" s="71" t="s">
        <v>116</v>
      </c>
      <c r="AV4" s="71" t="s">
        <v>119</v>
      </c>
      <c r="AW4" s="72" t="s">
        <v>121</v>
      </c>
      <c r="AY4" s="76" t="s">
        <v>201</v>
      </c>
      <c r="AZ4" s="71" t="s">
        <v>127</v>
      </c>
      <c r="BA4" s="71" t="s">
        <v>129</v>
      </c>
      <c r="BB4" s="71" t="s">
        <v>132</v>
      </c>
      <c r="BC4" s="71" t="s">
        <v>134</v>
      </c>
      <c r="BD4" s="71" t="s">
        <v>136</v>
      </c>
      <c r="BE4" s="71" t="s">
        <v>138</v>
      </c>
      <c r="BF4" s="71" t="s">
        <v>140</v>
      </c>
      <c r="BG4" s="71" t="s">
        <v>142</v>
      </c>
      <c r="BH4" s="72" t="s">
        <v>146</v>
      </c>
      <c r="BJ4" s="76" t="s">
        <v>201</v>
      </c>
      <c r="BK4" s="71" t="s">
        <v>150</v>
      </c>
      <c r="BL4" s="71" t="s">
        <v>154</v>
      </c>
      <c r="BM4" s="71" t="s">
        <v>158</v>
      </c>
      <c r="BN4" s="71" t="s">
        <v>161</v>
      </c>
      <c r="BO4" s="71" t="s">
        <v>163</v>
      </c>
      <c r="BP4" s="72" t="s">
        <v>165</v>
      </c>
      <c r="BR4" s="76" t="s">
        <v>201</v>
      </c>
      <c r="BS4" s="71" t="s">
        <v>215</v>
      </c>
      <c r="BT4" s="71" t="s">
        <v>169</v>
      </c>
      <c r="BU4" s="71" t="s">
        <v>172</v>
      </c>
      <c r="BV4" s="71" t="s">
        <v>175</v>
      </c>
      <c r="BW4" s="72" t="s">
        <v>177</v>
      </c>
      <c r="BY4" s="76" t="s">
        <v>201</v>
      </c>
      <c r="BZ4" s="71" t="s">
        <v>216</v>
      </c>
      <c r="CA4" s="71" t="s">
        <v>217</v>
      </c>
      <c r="CB4" s="71" t="s">
        <v>218</v>
      </c>
      <c r="CC4" s="72" t="s">
        <v>219</v>
      </c>
    </row>
    <row r="5" spans="1:81" x14ac:dyDescent="0.25">
      <c r="A5" s="77">
        <v>1884</v>
      </c>
      <c r="B5" s="78">
        <v>1231.6799999999998</v>
      </c>
      <c r="C5" s="79">
        <v>875.36299999999994</v>
      </c>
      <c r="D5" s="80">
        <v>874.53399999999999</v>
      </c>
      <c r="E5" s="79">
        <v>0.82899999999999996</v>
      </c>
      <c r="F5" s="81">
        <v>356.31700000000001</v>
      </c>
      <c r="G5" s="82"/>
      <c r="H5" s="77">
        <v>1884</v>
      </c>
      <c r="I5" s="78">
        <v>816.97737999999993</v>
      </c>
      <c r="J5" s="79">
        <v>781.8</v>
      </c>
      <c r="K5" s="80">
        <v>781.8</v>
      </c>
      <c r="L5" s="79" t="s">
        <v>220</v>
      </c>
      <c r="M5" s="78">
        <v>35.177379999999999</v>
      </c>
      <c r="N5" s="79" t="s">
        <v>220</v>
      </c>
      <c r="O5" s="81">
        <v>157.54412893323101</v>
      </c>
      <c r="P5" s="83"/>
      <c r="Q5" s="84">
        <v>1884</v>
      </c>
      <c r="R5" s="85" t="s">
        <v>221</v>
      </c>
      <c r="S5" s="86">
        <v>2</v>
      </c>
      <c r="T5" s="87">
        <v>5.5</v>
      </c>
      <c r="U5" s="87">
        <v>5.5</v>
      </c>
      <c r="V5" s="87">
        <v>6.5</v>
      </c>
      <c r="W5" s="87">
        <v>6.5</v>
      </c>
      <c r="X5" s="87">
        <v>5.5</v>
      </c>
      <c r="Y5" s="87">
        <v>5.5</v>
      </c>
      <c r="Z5" s="87">
        <v>6.5</v>
      </c>
      <c r="AA5" s="88">
        <v>6.5</v>
      </c>
      <c r="AB5" s="83"/>
      <c r="AC5" s="77">
        <v>1884</v>
      </c>
      <c r="AD5" s="89">
        <v>6.129032258064516</v>
      </c>
      <c r="AE5" s="90">
        <v>6.129032258064516</v>
      </c>
      <c r="AF5" s="91">
        <v>7.129032258064516</v>
      </c>
      <c r="AG5" s="90">
        <v>7.129032258064516</v>
      </c>
      <c r="AH5" s="89">
        <v>6.129032258064516</v>
      </c>
      <c r="AI5" s="90">
        <v>6.129032258064516</v>
      </c>
      <c r="AJ5" s="90">
        <v>7.129032258064516</v>
      </c>
      <c r="AK5" s="90">
        <v>7.129032258064516</v>
      </c>
      <c r="AL5" s="81" t="s">
        <v>222</v>
      </c>
      <c r="AM5" s="92"/>
      <c r="AN5" s="77">
        <v>1892</v>
      </c>
      <c r="AO5" s="93">
        <v>21.35</v>
      </c>
      <c r="AP5" s="94" t="s">
        <v>222</v>
      </c>
      <c r="AQ5" s="83"/>
      <c r="AR5" s="77">
        <v>1867</v>
      </c>
      <c r="AS5" s="78" t="s">
        <v>222</v>
      </c>
      <c r="AT5" s="79" t="s">
        <v>222</v>
      </c>
      <c r="AU5" s="79" t="s">
        <v>222</v>
      </c>
      <c r="AV5" s="79">
        <v>2350</v>
      </c>
      <c r="AW5" s="81" t="s">
        <v>220</v>
      </c>
      <c r="AX5" s="83"/>
      <c r="AY5" s="77">
        <v>1864</v>
      </c>
      <c r="AZ5" s="89">
        <v>0.11</v>
      </c>
      <c r="BA5" s="90">
        <v>0.11</v>
      </c>
      <c r="BB5" s="90" t="s">
        <v>222</v>
      </c>
      <c r="BC5" s="90">
        <v>0.14000000000000001</v>
      </c>
      <c r="BD5" s="90">
        <v>0.16</v>
      </c>
      <c r="BE5" s="90">
        <v>0.39</v>
      </c>
      <c r="BF5" s="90">
        <v>0.51</v>
      </c>
      <c r="BG5" s="90">
        <v>1.22</v>
      </c>
      <c r="BH5" s="95" t="s">
        <v>222</v>
      </c>
      <c r="BI5" s="83"/>
      <c r="BJ5" s="77">
        <v>1888</v>
      </c>
      <c r="BK5" s="96">
        <v>30559</v>
      </c>
      <c r="BL5" s="97">
        <v>42055</v>
      </c>
      <c r="BM5" s="97" t="s">
        <v>222</v>
      </c>
      <c r="BN5" s="97" t="s">
        <v>222</v>
      </c>
      <c r="BO5" s="97" t="s">
        <v>222</v>
      </c>
      <c r="BP5" s="98" t="s">
        <v>222</v>
      </c>
      <c r="BQ5" s="83"/>
      <c r="BR5" s="77">
        <v>1863</v>
      </c>
      <c r="BS5" s="89" t="s">
        <v>220</v>
      </c>
      <c r="BT5" s="90">
        <v>1.0900000000000001</v>
      </c>
      <c r="BU5" s="90">
        <v>1.54</v>
      </c>
      <c r="BV5" s="90">
        <v>1.77</v>
      </c>
      <c r="BW5" s="95">
        <v>1.08</v>
      </c>
      <c r="BX5" s="83"/>
      <c r="BY5" s="77">
        <v>1863</v>
      </c>
      <c r="BZ5" s="78">
        <v>20229.401999999998</v>
      </c>
      <c r="CA5" s="79">
        <v>15777.579</v>
      </c>
      <c r="CB5" s="79">
        <v>2704.085</v>
      </c>
      <c r="CC5" s="81">
        <v>1155.1300000000001</v>
      </c>
    </row>
    <row r="6" spans="1:81" x14ac:dyDescent="0.25">
      <c r="A6" s="99">
        <v>1885</v>
      </c>
      <c r="B6" s="100">
        <v>1554.9469999999999</v>
      </c>
      <c r="C6" s="101">
        <v>1246.9379999999999</v>
      </c>
      <c r="D6" s="102">
        <v>1208.52</v>
      </c>
      <c r="E6" s="102">
        <v>38.417999999999999</v>
      </c>
      <c r="F6" s="103">
        <v>308.00900000000001</v>
      </c>
      <c r="G6" s="83"/>
      <c r="H6" s="99">
        <v>1885</v>
      </c>
      <c r="I6" s="100">
        <v>3709.3236999999999</v>
      </c>
      <c r="J6" s="101">
        <v>3500.04</v>
      </c>
      <c r="K6" s="102">
        <v>1568.7</v>
      </c>
      <c r="L6" s="102">
        <v>1931.3</v>
      </c>
      <c r="M6" s="100">
        <v>209.28370000000001</v>
      </c>
      <c r="N6" s="102" t="s">
        <v>220</v>
      </c>
      <c r="O6" s="103">
        <v>44.426549410863878</v>
      </c>
      <c r="P6" s="83"/>
      <c r="Q6" s="104">
        <v>1884</v>
      </c>
      <c r="R6" s="105" t="s">
        <v>223</v>
      </c>
      <c r="S6" s="106">
        <v>16</v>
      </c>
      <c r="T6" s="107">
        <v>7</v>
      </c>
      <c r="U6" s="107">
        <v>7</v>
      </c>
      <c r="V6" s="107">
        <v>8</v>
      </c>
      <c r="W6" s="107">
        <v>8</v>
      </c>
      <c r="X6" s="107">
        <v>7</v>
      </c>
      <c r="Y6" s="107">
        <v>7</v>
      </c>
      <c r="Z6" s="107">
        <v>8</v>
      </c>
      <c r="AA6" s="108">
        <v>8</v>
      </c>
      <c r="AB6" s="83"/>
      <c r="AC6" s="99">
        <v>1885</v>
      </c>
      <c r="AD6" s="107">
        <v>6.5050079649542019</v>
      </c>
      <c r="AE6" s="109">
        <v>6.5050079649542019</v>
      </c>
      <c r="AF6" s="110">
        <v>6.6300079649542019</v>
      </c>
      <c r="AG6" s="110">
        <v>6.6300079649542019</v>
      </c>
      <c r="AH6" s="107">
        <v>6.5050079649542019</v>
      </c>
      <c r="AI6" s="110">
        <v>6.5050079649542019</v>
      </c>
      <c r="AJ6" s="110">
        <v>6.6300079649542019</v>
      </c>
      <c r="AK6" s="110">
        <v>6.6300079649542019</v>
      </c>
      <c r="AL6" s="103" t="s">
        <v>222</v>
      </c>
      <c r="AM6" s="92"/>
      <c r="AN6" s="99">
        <v>1893</v>
      </c>
      <c r="AO6" s="111">
        <v>22.15</v>
      </c>
      <c r="AP6" s="112" t="s">
        <v>222</v>
      </c>
      <c r="AQ6" s="83"/>
      <c r="AR6" s="99">
        <v>1868</v>
      </c>
      <c r="AS6" s="100" t="s">
        <v>222</v>
      </c>
      <c r="AT6" s="101" t="s">
        <v>222</v>
      </c>
      <c r="AU6" s="101" t="s">
        <v>222</v>
      </c>
      <c r="AV6" s="101">
        <v>2303</v>
      </c>
      <c r="AW6" s="103" t="s">
        <v>220</v>
      </c>
      <c r="AX6" s="83"/>
      <c r="AY6" s="99">
        <v>1865</v>
      </c>
      <c r="AZ6" s="107">
        <v>0.1</v>
      </c>
      <c r="BA6" s="109">
        <v>0.08</v>
      </c>
      <c r="BB6" s="109" t="s">
        <v>222</v>
      </c>
      <c r="BC6" s="109">
        <v>0.12</v>
      </c>
      <c r="BD6" s="109">
        <v>0.14000000000000001</v>
      </c>
      <c r="BE6" s="109">
        <v>0.38</v>
      </c>
      <c r="BF6" s="109">
        <v>0.42</v>
      </c>
      <c r="BG6" s="109">
        <v>1.08</v>
      </c>
      <c r="BH6" s="113" t="s">
        <v>222</v>
      </c>
      <c r="BI6" s="83"/>
      <c r="BJ6" s="99">
        <v>1889</v>
      </c>
      <c r="BK6" s="114">
        <v>34097</v>
      </c>
      <c r="BL6" s="115">
        <v>38971</v>
      </c>
      <c r="BM6" s="115" t="s">
        <v>222</v>
      </c>
      <c r="BN6" s="115" t="s">
        <v>222</v>
      </c>
      <c r="BO6" s="115" t="s">
        <v>222</v>
      </c>
      <c r="BP6" s="116" t="s">
        <v>222</v>
      </c>
      <c r="BQ6" s="83"/>
      <c r="BR6" s="99">
        <v>1864</v>
      </c>
      <c r="BS6" s="107" t="s">
        <v>220</v>
      </c>
      <c r="BT6" s="109">
        <v>1.3</v>
      </c>
      <c r="BU6" s="109">
        <v>1.75</v>
      </c>
      <c r="BV6" s="109">
        <v>1.76</v>
      </c>
      <c r="BW6" s="113">
        <v>1.1100000000000001</v>
      </c>
      <c r="BX6" s="83"/>
      <c r="BY6" s="99">
        <v>1864</v>
      </c>
      <c r="BZ6" s="100">
        <v>15428.798000000001</v>
      </c>
      <c r="CA6" s="101">
        <v>17729.008999999998</v>
      </c>
      <c r="CB6" s="101">
        <v>4135.027</v>
      </c>
      <c r="CC6" s="103">
        <v>1175.183</v>
      </c>
    </row>
    <row r="7" spans="1:81" x14ac:dyDescent="0.25">
      <c r="A7" s="117">
        <v>1886</v>
      </c>
      <c r="B7" s="118">
        <v>3037.9819999999995</v>
      </c>
      <c r="C7" s="119">
        <v>2673.1769999999997</v>
      </c>
      <c r="D7" s="120">
        <v>1224.375</v>
      </c>
      <c r="E7" s="120">
        <v>1448.8019999999999</v>
      </c>
      <c r="F7" s="121">
        <v>364.80500000000001</v>
      </c>
      <c r="G7" s="83"/>
      <c r="H7" s="117">
        <v>1886</v>
      </c>
      <c r="I7" s="118">
        <v>5782.5579699999998</v>
      </c>
      <c r="J7" s="119">
        <v>5738.87</v>
      </c>
      <c r="K7" s="120">
        <v>437.55</v>
      </c>
      <c r="L7" s="120">
        <v>5301.32</v>
      </c>
      <c r="M7" s="118">
        <v>43.68797</v>
      </c>
      <c r="N7" s="120" t="s">
        <v>220</v>
      </c>
      <c r="O7" s="121">
        <v>52.936937062522752</v>
      </c>
      <c r="P7" s="83"/>
      <c r="Q7" s="84">
        <v>1885</v>
      </c>
      <c r="R7" s="85" t="s">
        <v>224</v>
      </c>
      <c r="S7" s="86">
        <v>2</v>
      </c>
      <c r="T7" s="87">
        <v>6</v>
      </c>
      <c r="U7" s="87">
        <v>6</v>
      </c>
      <c r="V7" s="87">
        <v>6</v>
      </c>
      <c r="W7" s="87">
        <v>6</v>
      </c>
      <c r="X7" s="87">
        <v>6</v>
      </c>
      <c r="Y7" s="87">
        <v>6</v>
      </c>
      <c r="Z7" s="87">
        <v>6</v>
      </c>
      <c r="AA7" s="122">
        <v>6</v>
      </c>
      <c r="AB7" s="83"/>
      <c r="AC7" s="117">
        <v>1886</v>
      </c>
      <c r="AD7" s="87">
        <v>6.7276785714285721</v>
      </c>
      <c r="AE7" s="123">
        <v>8</v>
      </c>
      <c r="AF7" s="124">
        <v>6.7276785714285721</v>
      </c>
      <c r="AG7" s="124">
        <v>8</v>
      </c>
      <c r="AH7" s="87">
        <v>6.1443452380952381</v>
      </c>
      <c r="AI7" s="124">
        <v>7.416666666666667</v>
      </c>
      <c r="AJ7" s="124">
        <v>6.7276785714285721</v>
      </c>
      <c r="AK7" s="124">
        <v>8</v>
      </c>
      <c r="AL7" s="121" t="s">
        <v>222</v>
      </c>
      <c r="AM7" s="92"/>
      <c r="AN7" s="117">
        <v>1894</v>
      </c>
      <c r="AO7" s="125">
        <v>23.1</v>
      </c>
      <c r="AP7" s="126" t="s">
        <v>222</v>
      </c>
      <c r="AQ7" s="83"/>
      <c r="AR7" s="117">
        <v>1869</v>
      </c>
      <c r="AS7" s="118" t="s">
        <v>222</v>
      </c>
      <c r="AT7" s="119" t="s">
        <v>222</v>
      </c>
      <c r="AU7" s="119" t="s">
        <v>222</v>
      </c>
      <c r="AV7" s="119">
        <v>2256</v>
      </c>
      <c r="AW7" s="121" t="s">
        <v>220</v>
      </c>
      <c r="AX7" s="83"/>
      <c r="AY7" s="117">
        <v>1866</v>
      </c>
      <c r="AZ7" s="87">
        <v>0.13</v>
      </c>
      <c r="BA7" s="123">
        <v>0.09</v>
      </c>
      <c r="BB7" s="123">
        <v>0.25</v>
      </c>
      <c r="BC7" s="123">
        <v>0.15</v>
      </c>
      <c r="BD7" s="123">
        <v>0.16</v>
      </c>
      <c r="BE7" s="123">
        <v>0.34</v>
      </c>
      <c r="BF7" s="123">
        <v>0.38</v>
      </c>
      <c r="BG7" s="123">
        <v>1.03</v>
      </c>
      <c r="BH7" s="88">
        <v>0.27</v>
      </c>
      <c r="BI7" s="83"/>
      <c r="BJ7" s="117">
        <v>1890</v>
      </c>
      <c r="BK7" s="127">
        <v>33191</v>
      </c>
      <c r="BL7" s="128">
        <v>45744</v>
      </c>
      <c r="BM7" s="128" t="s">
        <v>222</v>
      </c>
      <c r="BN7" s="128" t="s">
        <v>222</v>
      </c>
      <c r="BO7" s="128" t="s">
        <v>222</v>
      </c>
      <c r="BP7" s="129" t="s">
        <v>222</v>
      </c>
      <c r="BQ7" s="83"/>
      <c r="BR7" s="117">
        <v>1865</v>
      </c>
      <c r="BS7" s="87" t="s">
        <v>220</v>
      </c>
      <c r="BT7" s="123">
        <v>1.46</v>
      </c>
      <c r="BU7" s="123">
        <v>1.72</v>
      </c>
      <c r="BV7" s="123">
        <v>1.9</v>
      </c>
      <c r="BW7" s="88">
        <v>1.1499999999999999</v>
      </c>
      <c r="BX7" s="83"/>
      <c r="BY7" s="117">
        <v>1865</v>
      </c>
      <c r="BZ7" s="118">
        <v>17901.57</v>
      </c>
      <c r="CA7" s="119">
        <v>19185.817999999999</v>
      </c>
      <c r="CB7" s="119">
        <v>2625.335</v>
      </c>
      <c r="CC7" s="121">
        <v>1195.5139999999999</v>
      </c>
    </row>
    <row r="8" spans="1:81" x14ac:dyDescent="0.25">
      <c r="A8" s="99">
        <v>1887</v>
      </c>
      <c r="B8" s="100">
        <v>4903.2169999999996</v>
      </c>
      <c r="C8" s="101">
        <v>4598.7849999999999</v>
      </c>
      <c r="D8" s="102">
        <v>1817.5</v>
      </c>
      <c r="E8" s="102">
        <v>2781.2849999999999</v>
      </c>
      <c r="F8" s="103">
        <v>304.43199999999996</v>
      </c>
      <c r="G8" s="83"/>
      <c r="H8" s="99">
        <v>1887</v>
      </c>
      <c r="I8" s="100">
        <v>10041.248079999999</v>
      </c>
      <c r="J8" s="101">
        <v>10037.799999999999</v>
      </c>
      <c r="K8" s="102">
        <v>182.23</v>
      </c>
      <c r="L8" s="102">
        <v>9855.57</v>
      </c>
      <c r="M8" s="100">
        <v>3.44808</v>
      </c>
      <c r="N8" s="102" t="s">
        <v>220</v>
      </c>
      <c r="O8" s="103">
        <v>48.847541094662184</v>
      </c>
      <c r="P8" s="83"/>
      <c r="Q8" s="104">
        <v>1885</v>
      </c>
      <c r="R8" s="105" t="s">
        <v>225</v>
      </c>
      <c r="S8" s="106">
        <v>12</v>
      </c>
      <c r="T8" s="107">
        <v>5</v>
      </c>
      <c r="U8" s="107">
        <v>5</v>
      </c>
      <c r="V8" s="107">
        <v>5</v>
      </c>
      <c r="W8" s="107">
        <v>5</v>
      </c>
      <c r="X8" s="107">
        <v>5</v>
      </c>
      <c r="Y8" s="107">
        <v>5</v>
      </c>
      <c r="Z8" s="107">
        <v>5</v>
      </c>
      <c r="AA8" s="108">
        <v>5</v>
      </c>
      <c r="AB8" s="83"/>
      <c r="AC8" s="99">
        <v>1887</v>
      </c>
      <c r="AD8" s="107">
        <v>6.5</v>
      </c>
      <c r="AE8" s="109">
        <v>8</v>
      </c>
      <c r="AF8" s="110">
        <v>6.5</v>
      </c>
      <c r="AG8" s="110">
        <v>8</v>
      </c>
      <c r="AH8" s="107">
        <v>5.5</v>
      </c>
      <c r="AI8" s="110">
        <v>7</v>
      </c>
      <c r="AJ8" s="110">
        <v>6.5</v>
      </c>
      <c r="AK8" s="110">
        <v>8</v>
      </c>
      <c r="AL8" s="103" t="s">
        <v>222</v>
      </c>
      <c r="AM8" s="92"/>
      <c r="AN8" s="99">
        <v>1895</v>
      </c>
      <c r="AO8" s="111">
        <v>22.89</v>
      </c>
      <c r="AP8" s="112">
        <v>236.3</v>
      </c>
      <c r="AQ8" s="83"/>
      <c r="AR8" s="99">
        <v>1870</v>
      </c>
      <c r="AS8" s="100" t="s">
        <v>222</v>
      </c>
      <c r="AT8" s="101" t="s">
        <v>222</v>
      </c>
      <c r="AU8" s="101" t="s">
        <v>222</v>
      </c>
      <c r="AV8" s="101">
        <v>2209</v>
      </c>
      <c r="AW8" s="103" t="s">
        <v>220</v>
      </c>
      <c r="AX8" s="83"/>
      <c r="AY8" s="99">
        <v>1867</v>
      </c>
      <c r="AZ8" s="107">
        <v>0.14000000000000001</v>
      </c>
      <c r="BA8" s="109">
        <v>0.12</v>
      </c>
      <c r="BB8" s="109">
        <v>0.33</v>
      </c>
      <c r="BC8" s="109">
        <v>0.18</v>
      </c>
      <c r="BD8" s="109">
        <v>0.19</v>
      </c>
      <c r="BE8" s="109">
        <v>0.35</v>
      </c>
      <c r="BF8" s="109">
        <v>0.46</v>
      </c>
      <c r="BG8" s="109">
        <v>1.1599999999999999</v>
      </c>
      <c r="BH8" s="113">
        <v>0.28999999999999998</v>
      </c>
      <c r="BI8" s="83"/>
      <c r="BJ8" s="99">
        <v>1891</v>
      </c>
      <c r="BK8" s="114">
        <v>37858</v>
      </c>
      <c r="BL8" s="115">
        <v>43046</v>
      </c>
      <c r="BM8" s="115" t="s">
        <v>222</v>
      </c>
      <c r="BN8" s="115" t="s">
        <v>222</v>
      </c>
      <c r="BO8" s="115" t="s">
        <v>222</v>
      </c>
      <c r="BP8" s="116" t="s">
        <v>222</v>
      </c>
      <c r="BQ8" s="83"/>
      <c r="BR8" s="99">
        <v>1866</v>
      </c>
      <c r="BS8" s="107">
        <v>1214.8389999999999</v>
      </c>
      <c r="BT8" s="109">
        <v>1.1299999999999999</v>
      </c>
      <c r="BU8" s="109">
        <v>1.55</v>
      </c>
      <c r="BV8" s="109">
        <v>2.06</v>
      </c>
      <c r="BW8" s="113">
        <v>1.1399999999999999</v>
      </c>
      <c r="BX8" s="83"/>
      <c r="BY8" s="99">
        <v>1866</v>
      </c>
      <c r="BZ8" s="100">
        <v>18798.115000000002</v>
      </c>
      <c r="CA8" s="101">
        <v>21677.654999999999</v>
      </c>
      <c r="CB8" s="101">
        <v>5329.0349999999999</v>
      </c>
      <c r="CC8" s="103">
        <v>1216.348</v>
      </c>
    </row>
    <row r="9" spans="1:81" x14ac:dyDescent="0.25">
      <c r="A9" s="117">
        <v>1888</v>
      </c>
      <c r="B9" s="118">
        <v>7952.7839999999997</v>
      </c>
      <c r="C9" s="119">
        <v>7443.7749999999996</v>
      </c>
      <c r="D9" s="120">
        <v>3409.6769999999997</v>
      </c>
      <c r="E9" s="120">
        <v>4034.098</v>
      </c>
      <c r="F9" s="121">
        <v>509.00900000000007</v>
      </c>
      <c r="G9" s="83"/>
      <c r="H9" s="117">
        <v>1888</v>
      </c>
      <c r="I9" s="118">
        <v>14107.854010000001</v>
      </c>
      <c r="J9" s="119">
        <v>14078.36</v>
      </c>
      <c r="K9" s="120">
        <v>141.35</v>
      </c>
      <c r="L9" s="120">
        <v>13937.01</v>
      </c>
      <c r="M9" s="118">
        <v>29.494009999999999</v>
      </c>
      <c r="N9" s="120" t="s">
        <v>220</v>
      </c>
      <c r="O9" s="121">
        <v>56.490072707332381</v>
      </c>
      <c r="P9" s="83"/>
      <c r="Q9" s="84">
        <v>1885</v>
      </c>
      <c r="R9" s="130" t="s">
        <v>226</v>
      </c>
      <c r="S9" s="86">
        <v>18</v>
      </c>
      <c r="T9" s="87">
        <v>6</v>
      </c>
      <c r="U9" s="87">
        <v>6</v>
      </c>
      <c r="V9" s="87">
        <v>6</v>
      </c>
      <c r="W9" s="87">
        <v>6</v>
      </c>
      <c r="X9" s="87">
        <v>6</v>
      </c>
      <c r="Y9" s="87">
        <v>6</v>
      </c>
      <c r="Z9" s="87">
        <v>6</v>
      </c>
      <c r="AA9" s="122">
        <v>6</v>
      </c>
      <c r="AB9" s="83"/>
      <c r="AC9" s="117">
        <v>1888</v>
      </c>
      <c r="AD9" s="87">
        <v>6.125</v>
      </c>
      <c r="AE9" s="123">
        <v>8</v>
      </c>
      <c r="AF9" s="124">
        <v>6.125</v>
      </c>
      <c r="AG9" s="124">
        <v>8</v>
      </c>
      <c r="AH9" s="87">
        <v>5.125</v>
      </c>
      <c r="AI9" s="124">
        <v>7</v>
      </c>
      <c r="AJ9" s="124">
        <v>6.125</v>
      </c>
      <c r="AK9" s="124">
        <v>8</v>
      </c>
      <c r="AL9" s="121" t="s">
        <v>222</v>
      </c>
      <c r="AM9" s="92"/>
      <c r="AN9" s="117">
        <v>1896</v>
      </c>
      <c r="AO9" s="125">
        <v>22.19</v>
      </c>
      <c r="AP9" s="126">
        <v>232.51</v>
      </c>
      <c r="AQ9" s="83"/>
      <c r="AR9" s="117">
        <v>1871</v>
      </c>
      <c r="AS9" s="118" t="s">
        <v>222</v>
      </c>
      <c r="AT9" s="119" t="s">
        <v>222</v>
      </c>
      <c r="AU9" s="119" t="s">
        <v>222</v>
      </c>
      <c r="AV9" s="119">
        <v>2162</v>
      </c>
      <c r="AW9" s="121" t="s">
        <v>220</v>
      </c>
      <c r="AX9" s="83"/>
      <c r="AY9" s="117">
        <v>1868</v>
      </c>
      <c r="AZ9" s="87">
        <v>0.13</v>
      </c>
      <c r="BA9" s="123">
        <v>0.09</v>
      </c>
      <c r="BB9" s="123">
        <v>0.28000000000000003</v>
      </c>
      <c r="BC9" s="123">
        <v>0.15</v>
      </c>
      <c r="BD9" s="123">
        <v>0.18</v>
      </c>
      <c r="BE9" s="123">
        <v>0.39</v>
      </c>
      <c r="BF9" s="123">
        <v>0.5</v>
      </c>
      <c r="BG9" s="123">
        <v>1.1599999999999999</v>
      </c>
      <c r="BH9" s="88">
        <v>0.23</v>
      </c>
      <c r="BI9" s="83"/>
      <c r="BJ9" s="117">
        <v>1892</v>
      </c>
      <c r="BK9" s="127">
        <v>46869</v>
      </c>
      <c r="BL9" s="128">
        <v>49975</v>
      </c>
      <c r="BM9" s="128" t="s">
        <v>222</v>
      </c>
      <c r="BN9" s="128" t="s">
        <v>222</v>
      </c>
      <c r="BO9" s="128" t="s">
        <v>222</v>
      </c>
      <c r="BP9" s="129" t="s">
        <v>222</v>
      </c>
      <c r="BQ9" s="83"/>
      <c r="BR9" s="117">
        <v>1867</v>
      </c>
      <c r="BS9" s="87" t="s">
        <v>220</v>
      </c>
      <c r="BT9" s="123">
        <v>1.34</v>
      </c>
      <c r="BU9" s="123">
        <v>1.93</v>
      </c>
      <c r="BV9" s="123">
        <v>2.2799999999999998</v>
      </c>
      <c r="BW9" s="88">
        <v>1.29</v>
      </c>
      <c r="BX9" s="83"/>
      <c r="BY9" s="117">
        <v>1867</v>
      </c>
      <c r="BZ9" s="118">
        <v>24812.153999999999</v>
      </c>
      <c r="CA9" s="119">
        <v>26451.345000000001</v>
      </c>
      <c r="CB9" s="119">
        <v>7980.7520000000004</v>
      </c>
      <c r="CC9" s="121">
        <v>1232.7460000000001</v>
      </c>
    </row>
    <row r="10" spans="1:81" x14ac:dyDescent="0.25">
      <c r="A10" s="99">
        <v>1889</v>
      </c>
      <c r="B10" s="100">
        <v>11014.614</v>
      </c>
      <c r="C10" s="101">
        <v>10230.626</v>
      </c>
      <c r="D10" s="102">
        <v>5802.7280000000001</v>
      </c>
      <c r="E10" s="102">
        <v>4427.8980000000001</v>
      </c>
      <c r="F10" s="103">
        <v>783.98800000000006</v>
      </c>
      <c r="G10" s="83"/>
      <c r="H10" s="99">
        <v>1889</v>
      </c>
      <c r="I10" s="100">
        <v>17427.893080000002</v>
      </c>
      <c r="J10" s="101">
        <v>17335.47</v>
      </c>
      <c r="K10" s="102">
        <v>101.95</v>
      </c>
      <c r="L10" s="102">
        <v>17233.52</v>
      </c>
      <c r="M10" s="100">
        <v>92.423079999999999</v>
      </c>
      <c r="N10" s="102" t="s">
        <v>220</v>
      </c>
      <c r="O10" s="103">
        <v>63.538025793358933</v>
      </c>
      <c r="P10" s="83"/>
      <c r="Q10" s="104">
        <v>1885</v>
      </c>
      <c r="R10" s="105" t="s">
        <v>227</v>
      </c>
      <c r="S10" s="106">
        <v>19</v>
      </c>
      <c r="T10" s="107">
        <v>7</v>
      </c>
      <c r="U10" s="107">
        <v>7</v>
      </c>
      <c r="V10" s="107">
        <v>7</v>
      </c>
      <c r="W10" s="107">
        <v>7</v>
      </c>
      <c r="X10" s="107">
        <v>7</v>
      </c>
      <c r="Y10" s="107">
        <v>7</v>
      </c>
      <c r="Z10" s="107">
        <v>7</v>
      </c>
      <c r="AA10" s="108">
        <v>7</v>
      </c>
      <c r="AB10" s="83"/>
      <c r="AC10" s="99">
        <v>1889</v>
      </c>
      <c r="AD10" s="107">
        <v>6</v>
      </c>
      <c r="AE10" s="109">
        <v>8</v>
      </c>
      <c r="AF10" s="110">
        <v>6.4430555555555555</v>
      </c>
      <c r="AG10" s="110">
        <v>8.4430555555555546</v>
      </c>
      <c r="AH10" s="107">
        <v>5</v>
      </c>
      <c r="AI10" s="110">
        <v>7</v>
      </c>
      <c r="AJ10" s="110">
        <v>6.4430555555555555</v>
      </c>
      <c r="AK10" s="110">
        <v>6.2277777777777779</v>
      </c>
      <c r="AL10" s="103" t="s">
        <v>222</v>
      </c>
      <c r="AM10" s="92"/>
      <c r="AN10" s="99">
        <v>1897</v>
      </c>
      <c r="AO10" s="111">
        <v>21.28</v>
      </c>
      <c r="AP10" s="112">
        <v>223.13</v>
      </c>
      <c r="AQ10" s="83"/>
      <c r="AR10" s="99">
        <v>1872</v>
      </c>
      <c r="AS10" s="100" t="s">
        <v>222</v>
      </c>
      <c r="AT10" s="101" t="s">
        <v>222</v>
      </c>
      <c r="AU10" s="101" t="s">
        <v>222</v>
      </c>
      <c r="AV10" s="101">
        <v>2115</v>
      </c>
      <c r="AW10" s="103" t="s">
        <v>220</v>
      </c>
      <c r="AX10" s="83"/>
      <c r="AY10" s="99">
        <v>1869</v>
      </c>
      <c r="AZ10" s="107">
        <v>0.1125</v>
      </c>
      <c r="BA10" s="109">
        <v>7.0499999999999993E-2</v>
      </c>
      <c r="BB10" s="109">
        <v>0.13769999999999999</v>
      </c>
      <c r="BC10" s="109">
        <v>0.1363</v>
      </c>
      <c r="BD10" s="109">
        <v>0.16</v>
      </c>
      <c r="BE10" s="109">
        <v>0.41</v>
      </c>
      <c r="BF10" s="109">
        <v>0.52</v>
      </c>
      <c r="BG10" s="109">
        <v>1.1200000000000001</v>
      </c>
      <c r="BH10" s="113">
        <v>0.25</v>
      </c>
      <c r="BI10" s="83"/>
      <c r="BJ10" s="99">
        <v>1893</v>
      </c>
      <c r="BK10" s="114">
        <v>50813</v>
      </c>
      <c r="BL10" s="115">
        <v>55205</v>
      </c>
      <c r="BM10" s="115" t="s">
        <v>222</v>
      </c>
      <c r="BN10" s="115" t="s">
        <v>222</v>
      </c>
      <c r="BO10" s="115" t="s">
        <v>222</v>
      </c>
      <c r="BP10" s="116" t="s">
        <v>222</v>
      </c>
      <c r="BQ10" s="83"/>
      <c r="BR10" s="99">
        <v>1868</v>
      </c>
      <c r="BS10" s="107" t="s">
        <v>220</v>
      </c>
      <c r="BT10" s="109">
        <v>1.53</v>
      </c>
      <c r="BU10" s="109">
        <v>2.2200000000000002</v>
      </c>
      <c r="BV10" s="109">
        <v>3.34</v>
      </c>
      <c r="BW10" s="113">
        <v>1.48</v>
      </c>
      <c r="BX10" s="83"/>
      <c r="BY10" s="99">
        <v>1868</v>
      </c>
      <c r="BZ10" s="100">
        <v>37824.150999999998</v>
      </c>
      <c r="CA10" s="101">
        <v>29962.695</v>
      </c>
      <c r="CB10" s="101">
        <v>7629.6949999999997</v>
      </c>
      <c r="CC10" s="103">
        <v>1249.365</v>
      </c>
    </row>
    <row r="11" spans="1:81" x14ac:dyDescent="0.25">
      <c r="A11" s="117">
        <v>1890</v>
      </c>
      <c r="B11" s="118">
        <v>12722.317999999999</v>
      </c>
      <c r="C11" s="119">
        <v>12365.887999999999</v>
      </c>
      <c r="D11" s="120">
        <v>7917.2950000000001</v>
      </c>
      <c r="E11" s="120">
        <v>4448.5929999999998</v>
      </c>
      <c r="F11" s="121">
        <v>356.43</v>
      </c>
      <c r="G11" s="83"/>
      <c r="H11" s="117">
        <v>1890</v>
      </c>
      <c r="I11" s="118">
        <v>23635.237119999998</v>
      </c>
      <c r="J11" s="119">
        <v>23475.439999999999</v>
      </c>
      <c r="K11" s="120">
        <v>82.3</v>
      </c>
      <c r="L11" s="120">
        <v>23393.14</v>
      </c>
      <c r="M11" s="118">
        <v>159.79712000000001</v>
      </c>
      <c r="N11" s="120" t="s">
        <v>220</v>
      </c>
      <c r="O11" s="121">
        <v>54.194168714196621</v>
      </c>
      <c r="P11" s="83"/>
      <c r="Q11" s="84">
        <v>1885</v>
      </c>
      <c r="R11" s="85" t="s">
        <v>228</v>
      </c>
      <c r="S11" s="86">
        <v>7</v>
      </c>
      <c r="T11" s="87">
        <v>8</v>
      </c>
      <c r="U11" s="87">
        <v>8</v>
      </c>
      <c r="V11" s="87">
        <v>8.5</v>
      </c>
      <c r="W11" s="87">
        <v>8.5</v>
      </c>
      <c r="X11" s="87">
        <v>8</v>
      </c>
      <c r="Y11" s="87">
        <v>8</v>
      </c>
      <c r="Z11" s="87">
        <v>8.5</v>
      </c>
      <c r="AA11" s="122">
        <v>8.5</v>
      </c>
      <c r="AB11" s="83"/>
      <c r="AC11" s="117">
        <v>1890</v>
      </c>
      <c r="AD11" s="87">
        <v>6</v>
      </c>
      <c r="AE11" s="123">
        <v>8</v>
      </c>
      <c r="AF11" s="124">
        <v>6</v>
      </c>
      <c r="AG11" s="124">
        <v>8</v>
      </c>
      <c r="AH11" s="87">
        <v>5</v>
      </c>
      <c r="AI11" s="124">
        <v>7</v>
      </c>
      <c r="AJ11" s="124">
        <v>6</v>
      </c>
      <c r="AK11" s="124">
        <v>8</v>
      </c>
      <c r="AL11" s="121" t="s">
        <v>222</v>
      </c>
      <c r="AM11" s="92"/>
      <c r="AN11" s="117">
        <v>1898</v>
      </c>
      <c r="AO11" s="125">
        <v>22.95</v>
      </c>
      <c r="AP11" s="126">
        <v>232.36</v>
      </c>
      <c r="AQ11" s="83"/>
      <c r="AR11" s="117">
        <v>1873</v>
      </c>
      <c r="AS11" s="118" t="s">
        <v>222</v>
      </c>
      <c r="AT11" s="119" t="s">
        <v>222</v>
      </c>
      <c r="AU11" s="119" t="s">
        <v>222</v>
      </c>
      <c r="AV11" s="119">
        <v>2068</v>
      </c>
      <c r="AW11" s="121" t="s">
        <v>220</v>
      </c>
      <c r="AX11" s="83"/>
      <c r="AY11" s="117">
        <v>1870</v>
      </c>
      <c r="AZ11" s="87">
        <v>0.12809999999999999</v>
      </c>
      <c r="BA11" s="123">
        <v>9.2600000000000002E-2</v>
      </c>
      <c r="BB11" s="123">
        <v>0.14050000000000001</v>
      </c>
      <c r="BC11" s="123">
        <v>0.16010000000000002</v>
      </c>
      <c r="BD11" s="123">
        <v>0.18</v>
      </c>
      <c r="BE11" s="123">
        <v>0.45</v>
      </c>
      <c r="BF11" s="123">
        <v>0.52</v>
      </c>
      <c r="BG11" s="123">
        <v>1.0900000000000001</v>
      </c>
      <c r="BH11" s="88">
        <v>0.31</v>
      </c>
      <c r="BI11" s="83"/>
      <c r="BJ11" s="117">
        <v>1894</v>
      </c>
      <c r="BK11" s="127">
        <v>47879</v>
      </c>
      <c r="BL11" s="128">
        <v>65701</v>
      </c>
      <c r="BM11" s="128" t="s">
        <v>222</v>
      </c>
      <c r="BN11" s="128">
        <v>2065</v>
      </c>
      <c r="BO11" s="128">
        <v>55958</v>
      </c>
      <c r="BP11" s="129">
        <v>26104</v>
      </c>
      <c r="BQ11" s="83"/>
      <c r="BR11" s="117">
        <v>1869</v>
      </c>
      <c r="BS11" s="87" t="s">
        <v>220</v>
      </c>
      <c r="BT11" s="123">
        <v>1.97</v>
      </c>
      <c r="BU11" s="123">
        <v>2.2799999999999998</v>
      </c>
      <c r="BV11" s="123">
        <v>2.48</v>
      </c>
      <c r="BW11" s="88">
        <v>1.63</v>
      </c>
      <c r="BX11" s="83"/>
      <c r="BY11" s="117">
        <v>1869</v>
      </c>
      <c r="BZ11" s="118">
        <v>33863.709000000003</v>
      </c>
      <c r="CA11" s="119">
        <v>26659.545999999998</v>
      </c>
      <c r="CB11" s="119">
        <v>7192.8620000000001</v>
      </c>
      <c r="CC11" s="121">
        <v>1266.2080000000001</v>
      </c>
    </row>
    <row r="12" spans="1:81" x14ac:dyDescent="0.25">
      <c r="A12" s="99">
        <v>1891</v>
      </c>
      <c r="B12" s="100">
        <v>13098.086000000001</v>
      </c>
      <c r="C12" s="101">
        <v>12882.362000000001</v>
      </c>
      <c r="D12" s="101">
        <v>8690.491</v>
      </c>
      <c r="E12" s="101">
        <v>4191.8710000000001</v>
      </c>
      <c r="F12" s="103">
        <v>215.72399999999999</v>
      </c>
      <c r="G12" s="83"/>
      <c r="H12" s="99">
        <v>1891</v>
      </c>
      <c r="I12" s="100">
        <v>28066.991139999998</v>
      </c>
      <c r="J12" s="101">
        <v>27271.53</v>
      </c>
      <c r="K12" s="101">
        <v>122.6</v>
      </c>
      <c r="L12" s="101">
        <v>27148.93</v>
      </c>
      <c r="M12" s="100">
        <v>795.46114</v>
      </c>
      <c r="N12" s="101" t="s">
        <v>220</v>
      </c>
      <c r="O12" s="103">
        <v>48.028429061369124</v>
      </c>
      <c r="P12" s="83"/>
      <c r="Q12" s="104">
        <v>1886</v>
      </c>
      <c r="R12" s="105" t="s">
        <v>224</v>
      </c>
      <c r="S12" s="106">
        <v>1</v>
      </c>
      <c r="T12" s="107">
        <v>8</v>
      </c>
      <c r="U12" s="107">
        <v>8</v>
      </c>
      <c r="V12" s="107">
        <v>8</v>
      </c>
      <c r="W12" s="107">
        <v>8</v>
      </c>
      <c r="X12" s="107">
        <v>7.5</v>
      </c>
      <c r="Y12" s="107">
        <v>7.5</v>
      </c>
      <c r="Z12" s="107">
        <v>8</v>
      </c>
      <c r="AA12" s="113">
        <v>8</v>
      </c>
      <c r="AB12" s="83"/>
      <c r="AC12" s="99">
        <v>1891</v>
      </c>
      <c r="AD12" s="107">
        <v>5.59005376344086</v>
      </c>
      <c r="AE12" s="109">
        <v>7.59005376344086</v>
      </c>
      <c r="AF12" s="109">
        <v>5.59005376344086</v>
      </c>
      <c r="AG12" s="109">
        <v>7.59005376344086</v>
      </c>
      <c r="AH12" s="107">
        <v>4.59005376344086</v>
      </c>
      <c r="AI12" s="109">
        <v>6.6733870967741931</v>
      </c>
      <c r="AJ12" s="109">
        <v>5.59005376344086</v>
      </c>
      <c r="AK12" s="109">
        <v>7.59005376344086</v>
      </c>
      <c r="AL12" s="103" t="s">
        <v>222</v>
      </c>
      <c r="AM12" s="92"/>
      <c r="AN12" s="99">
        <v>1899</v>
      </c>
      <c r="AO12" s="111">
        <v>21.79</v>
      </c>
      <c r="AP12" s="131">
        <v>227.93</v>
      </c>
      <c r="AQ12" s="83"/>
      <c r="AR12" s="99">
        <v>1874</v>
      </c>
      <c r="AS12" s="100" t="s">
        <v>222</v>
      </c>
      <c r="AT12" s="101" t="s">
        <v>222</v>
      </c>
      <c r="AU12" s="101" t="s">
        <v>222</v>
      </c>
      <c r="AV12" s="101">
        <v>2021</v>
      </c>
      <c r="AW12" s="103" t="s">
        <v>220</v>
      </c>
      <c r="AX12" s="83"/>
      <c r="AY12" s="99">
        <v>1871</v>
      </c>
      <c r="AZ12" s="107">
        <v>0.1653</v>
      </c>
      <c r="BA12" s="109">
        <v>0.12770000000000001</v>
      </c>
      <c r="BB12" s="109">
        <v>0.1691</v>
      </c>
      <c r="BC12" s="109">
        <v>0.20300000000000001</v>
      </c>
      <c r="BD12" s="109">
        <v>0.22</v>
      </c>
      <c r="BE12" s="109">
        <v>0.41</v>
      </c>
      <c r="BF12" s="109">
        <v>0.52</v>
      </c>
      <c r="BG12" s="109">
        <v>1.17</v>
      </c>
      <c r="BH12" s="113">
        <v>0.26</v>
      </c>
      <c r="BI12" s="83"/>
      <c r="BJ12" s="99">
        <v>1895</v>
      </c>
      <c r="BK12" s="114">
        <v>56064</v>
      </c>
      <c r="BL12" s="115">
        <v>61362</v>
      </c>
      <c r="BM12" s="115" t="s">
        <v>222</v>
      </c>
      <c r="BN12" s="115">
        <v>1426</v>
      </c>
      <c r="BO12" s="115">
        <v>41008</v>
      </c>
      <c r="BP12" s="116">
        <v>19537</v>
      </c>
      <c r="BQ12" s="83"/>
      <c r="BR12" s="99">
        <v>1870</v>
      </c>
      <c r="BS12" s="107" t="s">
        <v>220</v>
      </c>
      <c r="BT12" s="109">
        <v>1.93</v>
      </c>
      <c r="BU12" s="109">
        <v>2.64</v>
      </c>
      <c r="BV12" s="109">
        <v>2.64</v>
      </c>
      <c r="BW12" s="113">
        <v>1.73</v>
      </c>
      <c r="BX12" s="83"/>
      <c r="BY12" s="99">
        <v>1870</v>
      </c>
      <c r="BZ12" s="100">
        <v>30595.420000000002</v>
      </c>
      <c r="CA12" s="101">
        <v>27911.449000000001</v>
      </c>
      <c r="CB12" s="101">
        <v>5430.38</v>
      </c>
      <c r="CC12" s="103">
        <v>1283.278</v>
      </c>
    </row>
    <row r="13" spans="1:81" x14ac:dyDescent="0.25">
      <c r="A13" s="117">
        <v>1892</v>
      </c>
      <c r="B13" s="118">
        <v>13460.227000000001</v>
      </c>
      <c r="C13" s="119">
        <v>13303.316000000001</v>
      </c>
      <c r="D13" s="119">
        <v>9188.3420000000006</v>
      </c>
      <c r="E13" s="119">
        <v>4114.9740000000002</v>
      </c>
      <c r="F13" s="121">
        <v>156.911</v>
      </c>
      <c r="G13" s="83"/>
      <c r="H13" s="117">
        <v>1892</v>
      </c>
      <c r="I13" s="118">
        <v>30902.895840000001</v>
      </c>
      <c r="J13" s="119">
        <v>28874.45</v>
      </c>
      <c r="K13" s="119">
        <v>160.44999999999999</v>
      </c>
      <c r="L13" s="119">
        <v>28714</v>
      </c>
      <c r="M13" s="118">
        <v>2028.4458400000001</v>
      </c>
      <c r="N13" s="119" t="s">
        <v>220</v>
      </c>
      <c r="O13" s="121">
        <v>46.616398823181044</v>
      </c>
      <c r="P13" s="83"/>
      <c r="Q13" s="84">
        <v>1886</v>
      </c>
      <c r="R13" s="132" t="s">
        <v>225</v>
      </c>
      <c r="S13" s="86">
        <v>24</v>
      </c>
      <c r="T13" s="87">
        <v>6.5</v>
      </c>
      <c r="U13" s="87">
        <v>8</v>
      </c>
      <c r="V13" s="87">
        <v>6.5</v>
      </c>
      <c r="W13" s="87">
        <v>8</v>
      </c>
      <c r="X13" s="87">
        <v>6</v>
      </c>
      <c r="Y13" s="87">
        <v>7.5</v>
      </c>
      <c r="Z13" s="87">
        <v>6.5</v>
      </c>
      <c r="AA13" s="88">
        <v>8</v>
      </c>
      <c r="AB13" s="83"/>
      <c r="AC13" s="117">
        <v>1892</v>
      </c>
      <c r="AD13" s="87">
        <v>5.836021505376344</v>
      </c>
      <c r="AE13" s="123">
        <v>8.2876344086021501</v>
      </c>
      <c r="AF13" s="123">
        <v>5.836021505376344</v>
      </c>
      <c r="AG13" s="123">
        <v>8.2876344086021501</v>
      </c>
      <c r="AH13" s="87">
        <v>4.836021505376344</v>
      </c>
      <c r="AI13" s="123">
        <v>8.0766129032258061</v>
      </c>
      <c r="AJ13" s="123">
        <v>5.836021505376344</v>
      </c>
      <c r="AK13" s="123">
        <v>8.2876344086021501</v>
      </c>
      <c r="AL13" s="121" t="s">
        <v>222</v>
      </c>
      <c r="AM13" s="92"/>
      <c r="AN13" s="117">
        <v>1900</v>
      </c>
      <c r="AO13" s="125">
        <v>22.21</v>
      </c>
      <c r="AP13" s="133">
        <v>230.58</v>
      </c>
      <c r="AQ13" s="83"/>
      <c r="AR13" s="117">
        <v>1875</v>
      </c>
      <c r="AS13" s="118" t="s">
        <v>222</v>
      </c>
      <c r="AT13" s="119" t="s">
        <v>222</v>
      </c>
      <c r="AU13" s="119" t="s">
        <v>222</v>
      </c>
      <c r="AV13" s="119">
        <v>1974</v>
      </c>
      <c r="AW13" s="121" t="s">
        <v>220</v>
      </c>
      <c r="AX13" s="83"/>
      <c r="AY13" s="117">
        <v>1872</v>
      </c>
      <c r="AZ13" s="87">
        <v>0.22149999999999997</v>
      </c>
      <c r="BA13" s="123">
        <v>0.15859999999999999</v>
      </c>
      <c r="BB13" s="123">
        <v>0.21479999999999999</v>
      </c>
      <c r="BC13" s="123">
        <v>0.25869999999999999</v>
      </c>
      <c r="BD13" s="123">
        <v>0.27</v>
      </c>
      <c r="BE13" s="123">
        <v>0.43</v>
      </c>
      <c r="BF13" s="123">
        <v>0.59</v>
      </c>
      <c r="BG13" s="123">
        <v>1.5</v>
      </c>
      <c r="BH13" s="88">
        <v>0.26</v>
      </c>
      <c r="BI13" s="83"/>
      <c r="BJ13" s="117">
        <v>1896</v>
      </c>
      <c r="BK13" s="127">
        <v>57790</v>
      </c>
      <c r="BL13" s="128">
        <v>55378</v>
      </c>
      <c r="BM13" s="128" t="s">
        <v>222</v>
      </c>
      <c r="BN13" s="128">
        <v>11948</v>
      </c>
      <c r="BO13" s="128">
        <v>50635</v>
      </c>
      <c r="BP13" s="129">
        <v>24705</v>
      </c>
      <c r="BQ13" s="83"/>
      <c r="BR13" s="117">
        <v>1871</v>
      </c>
      <c r="BS13" s="87" t="s">
        <v>220</v>
      </c>
      <c r="BT13" s="123">
        <v>1.96</v>
      </c>
      <c r="BU13" s="123">
        <v>2.4900000000000002</v>
      </c>
      <c r="BV13" s="123">
        <v>2.68</v>
      </c>
      <c r="BW13" s="88">
        <v>1.76</v>
      </c>
      <c r="BX13" s="83"/>
      <c r="BY13" s="117">
        <v>1871</v>
      </c>
      <c r="BZ13" s="118">
        <v>27627.379000000001</v>
      </c>
      <c r="CA13" s="119">
        <v>27715.249</v>
      </c>
      <c r="CB13" s="119">
        <v>7069.3710000000001</v>
      </c>
      <c r="CC13" s="121">
        <v>1300.578</v>
      </c>
    </row>
    <row r="14" spans="1:81" x14ac:dyDescent="0.25">
      <c r="A14" s="99">
        <v>1893</v>
      </c>
      <c r="B14" s="100">
        <v>13494.186</v>
      </c>
      <c r="C14" s="101">
        <v>13030.05</v>
      </c>
      <c r="D14" s="101">
        <v>9024.223</v>
      </c>
      <c r="E14" s="101">
        <v>4005.8270000000002</v>
      </c>
      <c r="F14" s="103">
        <v>464.13599999999997</v>
      </c>
      <c r="G14" s="82"/>
      <c r="H14" s="99">
        <v>1893</v>
      </c>
      <c r="I14" s="100">
        <v>28469.223679999999</v>
      </c>
      <c r="J14" s="101">
        <v>26766.399999999998</v>
      </c>
      <c r="K14" s="101">
        <v>195.55</v>
      </c>
      <c r="L14" s="101">
        <v>26570.85</v>
      </c>
      <c r="M14" s="100">
        <v>1702.82368</v>
      </c>
      <c r="N14" s="101" t="s">
        <v>220</v>
      </c>
      <c r="O14" s="103">
        <v>50.414652138502014</v>
      </c>
      <c r="P14" s="83"/>
      <c r="Q14" s="104">
        <v>1886</v>
      </c>
      <c r="R14" s="105" t="s">
        <v>229</v>
      </c>
      <c r="S14" s="106">
        <v>1</v>
      </c>
      <c r="T14" s="107">
        <v>6.5</v>
      </c>
      <c r="U14" s="107">
        <v>8</v>
      </c>
      <c r="V14" s="107">
        <v>6.5</v>
      </c>
      <c r="W14" s="107">
        <v>8</v>
      </c>
      <c r="X14" s="107">
        <v>5.5</v>
      </c>
      <c r="Y14" s="107">
        <v>7</v>
      </c>
      <c r="Z14" s="107">
        <v>6.5</v>
      </c>
      <c r="AA14" s="113">
        <v>8</v>
      </c>
      <c r="AB14" s="83"/>
      <c r="AC14" s="99">
        <v>1893</v>
      </c>
      <c r="AD14" s="107">
        <v>6.0134408602150531</v>
      </c>
      <c r="AE14" s="109">
        <v>7.5268817204301071</v>
      </c>
      <c r="AF14" s="109">
        <v>6.0134408602150531</v>
      </c>
      <c r="AG14" s="109">
        <v>7.5268817204301071</v>
      </c>
      <c r="AH14" s="107">
        <v>5.0134408602150531</v>
      </c>
      <c r="AI14" s="109">
        <v>7.5268817204301071</v>
      </c>
      <c r="AJ14" s="109">
        <v>6.0134408602150531</v>
      </c>
      <c r="AK14" s="109">
        <v>7.5268817204301071</v>
      </c>
      <c r="AL14" s="103" t="s">
        <v>222</v>
      </c>
      <c r="AM14" s="92"/>
      <c r="AN14" s="99">
        <v>1901</v>
      </c>
      <c r="AO14" s="111">
        <v>22.38</v>
      </c>
      <c r="AP14" s="131">
        <v>236.56</v>
      </c>
      <c r="AQ14" s="83"/>
      <c r="AR14" s="99">
        <v>1876</v>
      </c>
      <c r="AS14" s="100" t="s">
        <v>222</v>
      </c>
      <c r="AT14" s="101" t="s">
        <v>222</v>
      </c>
      <c r="AU14" s="101" t="s">
        <v>222</v>
      </c>
      <c r="AV14" s="101">
        <v>7252</v>
      </c>
      <c r="AW14" s="103" t="s">
        <v>220</v>
      </c>
      <c r="AX14" s="83"/>
      <c r="AY14" s="99">
        <v>1873</v>
      </c>
      <c r="AZ14" s="107">
        <v>0.2165</v>
      </c>
      <c r="BA14" s="109">
        <v>0.15190000000000001</v>
      </c>
      <c r="BB14" s="109">
        <v>0.24940000000000001</v>
      </c>
      <c r="BC14" s="109">
        <v>0.25559999999999999</v>
      </c>
      <c r="BD14" s="109">
        <v>0.27</v>
      </c>
      <c r="BE14" s="109">
        <v>0.47</v>
      </c>
      <c r="BF14" s="109">
        <v>0.66</v>
      </c>
      <c r="BG14" s="109">
        <v>1.57</v>
      </c>
      <c r="BH14" s="113">
        <v>0.28999999999999998</v>
      </c>
      <c r="BI14" s="83"/>
      <c r="BJ14" s="99">
        <v>1897</v>
      </c>
      <c r="BK14" s="114">
        <v>56562</v>
      </c>
      <c r="BL14" s="115">
        <v>55010</v>
      </c>
      <c r="BM14" s="115" t="s">
        <v>222</v>
      </c>
      <c r="BN14" s="115">
        <v>21309</v>
      </c>
      <c r="BO14" s="115">
        <v>48791</v>
      </c>
      <c r="BP14" s="116">
        <v>20964</v>
      </c>
      <c r="BQ14" s="83"/>
      <c r="BR14" s="99">
        <v>1872</v>
      </c>
      <c r="BS14" s="107" t="s">
        <v>220</v>
      </c>
      <c r="BT14" s="109">
        <v>2.08</v>
      </c>
      <c r="BU14" s="109">
        <v>2.29</v>
      </c>
      <c r="BV14" s="109">
        <v>2.69</v>
      </c>
      <c r="BW14" s="113">
        <v>1.65</v>
      </c>
      <c r="BX14" s="83"/>
      <c r="BY14" s="99">
        <v>1872</v>
      </c>
      <c r="BZ14" s="100">
        <v>32858.207999999999</v>
      </c>
      <c r="CA14" s="101">
        <v>29493.563000000002</v>
      </c>
      <c r="CB14" s="101">
        <v>7249.2539999999999</v>
      </c>
      <c r="CC14" s="103">
        <v>1318.1110000000001</v>
      </c>
    </row>
    <row r="15" spans="1:81" x14ac:dyDescent="0.25">
      <c r="A15" s="117">
        <v>1894</v>
      </c>
      <c r="B15" s="118">
        <v>11373.205</v>
      </c>
      <c r="C15" s="119">
        <v>10732.517</v>
      </c>
      <c r="D15" s="119">
        <v>6441.6369999999997</v>
      </c>
      <c r="E15" s="119">
        <v>4290.8799999999992</v>
      </c>
      <c r="F15" s="121">
        <v>640.68799999999999</v>
      </c>
      <c r="G15" s="82"/>
      <c r="H15" s="117">
        <v>1894</v>
      </c>
      <c r="I15" s="118">
        <v>26824.983250000001</v>
      </c>
      <c r="J15" s="119">
        <v>25063.58</v>
      </c>
      <c r="K15" s="119">
        <v>548</v>
      </c>
      <c r="L15" s="119">
        <v>24515.58</v>
      </c>
      <c r="M15" s="118">
        <v>1761.4032500000001</v>
      </c>
      <c r="N15" s="119" t="s">
        <v>220</v>
      </c>
      <c r="O15" s="121">
        <v>45.377420544072308</v>
      </c>
      <c r="P15" s="83"/>
      <c r="Q15" s="84">
        <v>1888</v>
      </c>
      <c r="R15" s="130" t="s">
        <v>226</v>
      </c>
      <c r="S15" s="86">
        <v>1</v>
      </c>
      <c r="T15" s="87">
        <v>6</v>
      </c>
      <c r="U15" s="87">
        <v>8</v>
      </c>
      <c r="V15" s="87">
        <v>6</v>
      </c>
      <c r="W15" s="87">
        <v>8</v>
      </c>
      <c r="X15" s="87">
        <v>5</v>
      </c>
      <c r="Y15" s="87">
        <v>7</v>
      </c>
      <c r="Z15" s="87">
        <v>6</v>
      </c>
      <c r="AA15" s="88">
        <v>8</v>
      </c>
      <c r="AB15" s="83"/>
      <c r="AC15" s="117">
        <v>1894</v>
      </c>
      <c r="AD15" s="87">
        <v>6</v>
      </c>
      <c r="AE15" s="123">
        <v>7.5</v>
      </c>
      <c r="AF15" s="123">
        <v>6</v>
      </c>
      <c r="AG15" s="123">
        <v>7.5</v>
      </c>
      <c r="AH15" s="87">
        <v>5</v>
      </c>
      <c r="AI15" s="123">
        <v>7.5</v>
      </c>
      <c r="AJ15" s="123">
        <v>6</v>
      </c>
      <c r="AK15" s="123">
        <v>7.5</v>
      </c>
      <c r="AL15" s="121" t="s">
        <v>230</v>
      </c>
      <c r="AM15" s="92"/>
      <c r="AN15" s="117">
        <v>1902</v>
      </c>
      <c r="AO15" s="125">
        <v>21.9</v>
      </c>
      <c r="AP15" s="133">
        <v>228.29</v>
      </c>
      <c r="AQ15" s="83"/>
      <c r="AR15" s="117">
        <v>1877</v>
      </c>
      <c r="AS15" s="118" t="s">
        <v>222</v>
      </c>
      <c r="AT15" s="119" t="s">
        <v>222</v>
      </c>
      <c r="AU15" s="119" t="s">
        <v>222</v>
      </c>
      <c r="AV15" s="119">
        <v>7093</v>
      </c>
      <c r="AW15" s="121" t="s">
        <v>220</v>
      </c>
      <c r="AX15" s="83"/>
      <c r="AY15" s="117">
        <v>1874</v>
      </c>
      <c r="AZ15" s="87">
        <v>0.17300000000000001</v>
      </c>
      <c r="BA15" s="123">
        <v>0.1484</v>
      </c>
      <c r="BB15" s="123">
        <v>0.255</v>
      </c>
      <c r="BC15" s="123">
        <v>0.2084</v>
      </c>
      <c r="BD15" s="123">
        <v>0.23</v>
      </c>
      <c r="BE15" s="123">
        <v>0.48</v>
      </c>
      <c r="BF15" s="123">
        <v>0.66</v>
      </c>
      <c r="BG15" s="123">
        <v>1.64</v>
      </c>
      <c r="BH15" s="88">
        <v>0.34</v>
      </c>
      <c r="BI15" s="83"/>
      <c r="BJ15" s="117">
        <v>1898</v>
      </c>
      <c r="BK15" s="127">
        <v>44381</v>
      </c>
      <c r="BL15" s="128">
        <v>68421</v>
      </c>
      <c r="BM15" s="128" t="s">
        <v>222</v>
      </c>
      <c r="BN15" s="128">
        <v>13057</v>
      </c>
      <c r="BO15" s="128">
        <v>54077</v>
      </c>
      <c r="BP15" s="129">
        <v>26390</v>
      </c>
      <c r="BQ15" s="83"/>
      <c r="BR15" s="117">
        <v>1873</v>
      </c>
      <c r="BS15" s="87" t="s">
        <v>220</v>
      </c>
      <c r="BT15" s="123">
        <v>1.76</v>
      </c>
      <c r="BU15" s="123">
        <v>2.69</v>
      </c>
      <c r="BV15" s="123">
        <v>2.5299999999999998</v>
      </c>
      <c r="BW15" s="88">
        <v>1.61</v>
      </c>
      <c r="BX15" s="83"/>
      <c r="BY15" s="117">
        <v>1873</v>
      </c>
      <c r="BZ15" s="118">
        <v>31711.207000000002</v>
      </c>
      <c r="CA15" s="119">
        <v>26675.637999999999</v>
      </c>
      <c r="CB15" s="119">
        <v>5866.94</v>
      </c>
      <c r="CC15" s="121">
        <v>1335.8810000000001</v>
      </c>
    </row>
    <row r="16" spans="1:81" x14ac:dyDescent="0.25">
      <c r="A16" s="99">
        <v>1895</v>
      </c>
      <c r="B16" s="100">
        <v>11879.987000000001</v>
      </c>
      <c r="C16" s="101">
        <v>10907.635</v>
      </c>
      <c r="D16" s="101">
        <v>6235.1279999999997</v>
      </c>
      <c r="E16" s="101">
        <v>4672.5070000000005</v>
      </c>
      <c r="F16" s="103">
        <v>972.35199999999998</v>
      </c>
      <c r="G16" s="82"/>
      <c r="H16" s="99">
        <v>1895</v>
      </c>
      <c r="I16" s="100">
        <v>25451.167460000001</v>
      </c>
      <c r="J16" s="101">
        <v>24589.940000000002</v>
      </c>
      <c r="K16" s="101">
        <v>421.95</v>
      </c>
      <c r="L16" s="101">
        <v>24167.99</v>
      </c>
      <c r="M16" s="100">
        <v>861.22745999999995</v>
      </c>
      <c r="N16" s="101" t="s">
        <v>220</v>
      </c>
      <c r="O16" s="103">
        <v>48.312391530845538</v>
      </c>
      <c r="P16" s="83"/>
      <c r="Q16" s="104">
        <v>1889</v>
      </c>
      <c r="R16" s="105" t="s">
        <v>224</v>
      </c>
      <c r="S16" s="106">
        <v>1</v>
      </c>
      <c r="T16" s="107">
        <v>6</v>
      </c>
      <c r="U16" s="107">
        <v>8</v>
      </c>
      <c r="V16" s="107">
        <v>6.5</v>
      </c>
      <c r="W16" s="107">
        <v>8.5</v>
      </c>
      <c r="X16" s="107">
        <v>5</v>
      </c>
      <c r="Y16" s="107">
        <v>7</v>
      </c>
      <c r="Z16" s="107">
        <v>6.5</v>
      </c>
      <c r="AA16" s="113">
        <v>8.5</v>
      </c>
      <c r="AB16" s="83"/>
      <c r="AC16" s="99">
        <v>1895</v>
      </c>
      <c r="AD16" s="107">
        <v>6</v>
      </c>
      <c r="AE16" s="109">
        <v>7.5</v>
      </c>
      <c r="AF16" s="109">
        <v>6</v>
      </c>
      <c r="AG16" s="109">
        <v>7.5</v>
      </c>
      <c r="AH16" s="107">
        <v>5</v>
      </c>
      <c r="AI16" s="109">
        <v>7.5</v>
      </c>
      <c r="AJ16" s="109">
        <v>6</v>
      </c>
      <c r="AK16" s="109">
        <v>7.5</v>
      </c>
      <c r="AL16" s="103" t="s">
        <v>231</v>
      </c>
      <c r="AM16" s="92"/>
      <c r="AN16" s="99">
        <v>1903</v>
      </c>
      <c r="AO16" s="111">
        <v>20.8</v>
      </c>
      <c r="AP16" s="131">
        <v>215.84</v>
      </c>
      <c r="AQ16" s="83"/>
      <c r="AR16" s="99">
        <v>1878</v>
      </c>
      <c r="AS16" s="100" t="s">
        <v>222</v>
      </c>
      <c r="AT16" s="101" t="s">
        <v>222</v>
      </c>
      <c r="AU16" s="101" t="s">
        <v>222</v>
      </c>
      <c r="AV16" s="101">
        <v>6935</v>
      </c>
      <c r="AW16" s="103" t="s">
        <v>220</v>
      </c>
      <c r="AX16" s="83"/>
      <c r="AY16" s="99">
        <v>1875</v>
      </c>
      <c r="AZ16" s="107">
        <v>0.13880000000000001</v>
      </c>
      <c r="BA16" s="109">
        <v>0.1069</v>
      </c>
      <c r="BB16" s="109">
        <v>0.25409999999999999</v>
      </c>
      <c r="BC16" s="109">
        <v>0.16699999999999998</v>
      </c>
      <c r="BD16" s="109">
        <v>0.19</v>
      </c>
      <c r="BE16" s="109">
        <v>0.48</v>
      </c>
      <c r="BF16" s="109">
        <v>0.67</v>
      </c>
      <c r="BG16" s="109">
        <v>1.43</v>
      </c>
      <c r="BH16" s="113">
        <v>0.37</v>
      </c>
      <c r="BI16" s="83"/>
      <c r="BJ16" s="99">
        <v>1899</v>
      </c>
      <c r="BK16" s="114">
        <v>47055</v>
      </c>
      <c r="BL16" s="115">
        <v>69672</v>
      </c>
      <c r="BM16" s="115" t="s">
        <v>222</v>
      </c>
      <c r="BN16" s="115">
        <v>21584</v>
      </c>
      <c r="BO16" s="115">
        <v>69684</v>
      </c>
      <c r="BP16" s="116">
        <v>25948</v>
      </c>
      <c r="BQ16" s="83"/>
      <c r="BR16" s="99">
        <v>1874</v>
      </c>
      <c r="BS16" s="107" t="s">
        <v>220</v>
      </c>
      <c r="BT16" s="109">
        <v>1.74</v>
      </c>
      <c r="BU16" s="109">
        <v>2.14</v>
      </c>
      <c r="BV16" s="109">
        <v>2.4700000000000002</v>
      </c>
      <c r="BW16" s="113">
        <v>1.56</v>
      </c>
      <c r="BX16" s="83"/>
      <c r="BY16" s="99">
        <v>1874</v>
      </c>
      <c r="BZ16" s="100">
        <v>35381.376000000004</v>
      </c>
      <c r="CA16" s="101">
        <v>31788.196</v>
      </c>
      <c r="CB16" s="101">
        <v>7480.5050000000001</v>
      </c>
      <c r="CC16" s="103">
        <v>1353.89</v>
      </c>
    </row>
    <row r="17" spans="1:84" x14ac:dyDescent="0.25">
      <c r="A17" s="117">
        <v>1896</v>
      </c>
      <c r="B17" s="118">
        <v>12804.440999999999</v>
      </c>
      <c r="C17" s="119">
        <v>12065.812999999998</v>
      </c>
      <c r="D17" s="119">
        <v>7160.2579999999998</v>
      </c>
      <c r="E17" s="119">
        <v>4905.5549999999994</v>
      </c>
      <c r="F17" s="121">
        <v>738.62799999999993</v>
      </c>
      <c r="G17" s="82"/>
      <c r="H17" s="117">
        <v>1896</v>
      </c>
      <c r="I17" s="118">
        <v>25807.960920000001</v>
      </c>
      <c r="J17" s="119">
        <v>24461.16</v>
      </c>
      <c r="K17" s="119">
        <v>659.15</v>
      </c>
      <c r="L17" s="119">
        <v>23802.01</v>
      </c>
      <c r="M17" s="118">
        <v>1346.8009199999999</v>
      </c>
      <c r="N17" s="119" t="s">
        <v>220</v>
      </c>
      <c r="O17" s="121">
        <v>52.346016010687968</v>
      </c>
      <c r="P17" s="83"/>
      <c r="Q17" s="84">
        <v>1889</v>
      </c>
      <c r="R17" s="132" t="s">
        <v>229</v>
      </c>
      <c r="S17" s="86">
        <v>20</v>
      </c>
      <c r="T17" s="87">
        <v>6</v>
      </c>
      <c r="U17" s="87">
        <v>8</v>
      </c>
      <c r="V17" s="87">
        <v>6</v>
      </c>
      <c r="W17" s="87">
        <v>8</v>
      </c>
      <c r="X17" s="87">
        <v>5</v>
      </c>
      <c r="Y17" s="87">
        <v>7</v>
      </c>
      <c r="Z17" s="87">
        <v>6</v>
      </c>
      <c r="AA17" s="88">
        <v>8</v>
      </c>
      <c r="AB17" s="83"/>
      <c r="AC17" s="117">
        <v>1896</v>
      </c>
      <c r="AD17" s="87">
        <v>6</v>
      </c>
      <c r="AE17" s="123">
        <v>7.5</v>
      </c>
      <c r="AF17" s="123">
        <v>6</v>
      </c>
      <c r="AG17" s="123">
        <v>7.5</v>
      </c>
      <c r="AH17" s="87">
        <v>5</v>
      </c>
      <c r="AI17" s="123">
        <v>7.5</v>
      </c>
      <c r="AJ17" s="123">
        <v>6</v>
      </c>
      <c r="AK17" s="123">
        <v>7.5</v>
      </c>
      <c r="AL17" s="121" t="s">
        <v>231</v>
      </c>
      <c r="AM17" s="92"/>
      <c r="AN17" s="117">
        <v>1904</v>
      </c>
      <c r="AO17" s="125">
        <v>20.399999999999999</v>
      </c>
      <c r="AP17" s="133">
        <v>212.92</v>
      </c>
      <c r="AQ17" s="83"/>
      <c r="AR17" s="117">
        <v>1879</v>
      </c>
      <c r="AS17" s="118" t="s">
        <v>222</v>
      </c>
      <c r="AT17" s="119" t="s">
        <v>222</v>
      </c>
      <c r="AU17" s="119" t="s">
        <v>222</v>
      </c>
      <c r="AV17" s="119">
        <v>6776</v>
      </c>
      <c r="AW17" s="121" t="s">
        <v>220</v>
      </c>
      <c r="AX17" s="83"/>
      <c r="AY17" s="117">
        <v>1876</v>
      </c>
      <c r="AZ17" s="87">
        <v>0.1532</v>
      </c>
      <c r="BA17" s="123">
        <v>9.4499999999999987E-2</v>
      </c>
      <c r="BB17" s="123">
        <v>0.16539999999999999</v>
      </c>
      <c r="BC17" s="123">
        <v>0.18629999999999999</v>
      </c>
      <c r="BD17" s="123">
        <v>0.21</v>
      </c>
      <c r="BE17" s="123">
        <v>0.46</v>
      </c>
      <c r="BF17" s="123">
        <v>0.6</v>
      </c>
      <c r="BG17" s="123">
        <v>1.39</v>
      </c>
      <c r="BH17" s="88">
        <v>0.22</v>
      </c>
      <c r="BI17" s="83"/>
      <c r="BJ17" s="117">
        <v>1900</v>
      </c>
      <c r="BK17" s="127">
        <v>52252</v>
      </c>
      <c r="BL17" s="128">
        <v>70754</v>
      </c>
      <c r="BM17" s="128" t="s">
        <v>222</v>
      </c>
      <c r="BN17" s="128">
        <v>55559</v>
      </c>
      <c r="BO17" s="128">
        <v>77644</v>
      </c>
      <c r="BP17" s="129">
        <v>22492</v>
      </c>
      <c r="BQ17" s="83"/>
      <c r="BR17" s="117">
        <v>1875</v>
      </c>
      <c r="BS17" s="87" t="s">
        <v>220</v>
      </c>
      <c r="BT17" s="123">
        <v>1.93</v>
      </c>
      <c r="BU17" s="123">
        <v>2.34</v>
      </c>
      <c r="BV17" s="123">
        <v>2.38</v>
      </c>
      <c r="BW17" s="88">
        <v>1.61</v>
      </c>
      <c r="BX17" s="83"/>
      <c r="BY17" s="117">
        <v>1875</v>
      </c>
      <c r="BZ17" s="118">
        <v>35014.873999999996</v>
      </c>
      <c r="CA17" s="119">
        <v>31219.242999999999</v>
      </c>
      <c r="CB17" s="119">
        <v>5957.8519999999999</v>
      </c>
      <c r="CC17" s="121">
        <v>1372.1420000000001</v>
      </c>
    </row>
    <row r="18" spans="1:84" x14ac:dyDescent="0.25">
      <c r="A18" s="99">
        <v>1897</v>
      </c>
      <c r="B18" s="100">
        <v>14234.316999999999</v>
      </c>
      <c r="C18" s="101">
        <v>13318.411</v>
      </c>
      <c r="D18" s="101">
        <v>5978.4009999999998</v>
      </c>
      <c r="E18" s="101">
        <v>7340.01</v>
      </c>
      <c r="F18" s="103">
        <v>915.90599999999995</v>
      </c>
      <c r="G18" s="82"/>
      <c r="H18" s="99">
        <v>1897</v>
      </c>
      <c r="I18" s="100">
        <v>25414.084409999999</v>
      </c>
      <c r="J18" s="101">
        <v>23660.68</v>
      </c>
      <c r="K18" s="101">
        <v>794.8</v>
      </c>
      <c r="L18" s="101">
        <v>22865.88</v>
      </c>
      <c r="M18" s="100">
        <v>1753.4044100000001</v>
      </c>
      <c r="N18" s="101" t="s">
        <v>220</v>
      </c>
      <c r="O18" s="103">
        <v>60.160226544630156</v>
      </c>
      <c r="P18" s="83"/>
      <c r="Q18" s="104">
        <v>1891</v>
      </c>
      <c r="R18" s="105" t="s">
        <v>232</v>
      </c>
      <c r="S18" s="106">
        <v>6</v>
      </c>
      <c r="T18" s="107">
        <v>5.5</v>
      </c>
      <c r="U18" s="107">
        <v>7.5</v>
      </c>
      <c r="V18" s="107">
        <v>5.5</v>
      </c>
      <c r="W18" s="107">
        <v>7.5</v>
      </c>
      <c r="X18" s="107">
        <v>4.5</v>
      </c>
      <c r="Y18" s="107">
        <v>6.5</v>
      </c>
      <c r="Z18" s="107">
        <v>5.5</v>
      </c>
      <c r="AA18" s="113">
        <v>7.5</v>
      </c>
      <c r="AB18" s="83"/>
      <c r="AC18" s="99">
        <v>1897</v>
      </c>
      <c r="AD18" s="107">
        <v>6</v>
      </c>
      <c r="AE18" s="109">
        <v>7.5</v>
      </c>
      <c r="AF18" s="109">
        <v>6</v>
      </c>
      <c r="AG18" s="109">
        <v>7.5</v>
      </c>
      <c r="AH18" s="107">
        <v>5</v>
      </c>
      <c r="AI18" s="109">
        <v>7.5</v>
      </c>
      <c r="AJ18" s="109">
        <v>6</v>
      </c>
      <c r="AK18" s="109">
        <v>7.5</v>
      </c>
      <c r="AL18" s="103" t="s">
        <v>230</v>
      </c>
      <c r="AM18" s="92"/>
      <c r="AN18" s="99">
        <v>1905</v>
      </c>
      <c r="AO18" s="111">
        <v>20.239999999999998</v>
      </c>
      <c r="AP18" s="131">
        <v>211.64</v>
      </c>
      <c r="AQ18" s="83"/>
      <c r="AR18" s="99">
        <v>1880</v>
      </c>
      <c r="AS18" s="100">
        <v>19145.376</v>
      </c>
      <c r="AT18" s="101">
        <v>19520.476999999999</v>
      </c>
      <c r="AU18" s="101">
        <v>536.88699999999994</v>
      </c>
      <c r="AV18" s="101">
        <v>6618</v>
      </c>
      <c r="AW18" s="103" t="s">
        <v>220</v>
      </c>
      <c r="AX18" s="83"/>
      <c r="AY18" s="99">
        <v>1877</v>
      </c>
      <c r="AZ18" s="107">
        <v>0.1852</v>
      </c>
      <c r="BA18" s="109">
        <v>0.12520000000000001</v>
      </c>
      <c r="BB18" s="109">
        <v>0.19989999999999999</v>
      </c>
      <c r="BC18" s="109">
        <v>0.21870000000000001</v>
      </c>
      <c r="BD18" s="109">
        <v>0.24</v>
      </c>
      <c r="BE18" s="109">
        <v>0.47</v>
      </c>
      <c r="BF18" s="109">
        <v>0.62</v>
      </c>
      <c r="BG18" s="109">
        <v>1.39</v>
      </c>
      <c r="BH18" s="113">
        <v>0.32</v>
      </c>
      <c r="BI18" s="83"/>
      <c r="BJ18" s="99">
        <v>1901</v>
      </c>
      <c r="BK18" s="114">
        <v>62027</v>
      </c>
      <c r="BL18" s="115">
        <v>62860</v>
      </c>
      <c r="BM18" s="115" t="s">
        <v>222</v>
      </c>
      <c r="BN18" s="115">
        <v>44275</v>
      </c>
      <c r="BO18" s="115">
        <v>99053</v>
      </c>
      <c r="BP18" s="116">
        <v>26713</v>
      </c>
      <c r="BQ18" s="83"/>
      <c r="BR18" s="99">
        <v>1876</v>
      </c>
      <c r="BS18" s="107" t="s">
        <v>220</v>
      </c>
      <c r="BT18" s="109">
        <v>1.91</v>
      </c>
      <c r="BU18" s="109">
        <v>2.66</v>
      </c>
      <c r="BV18" s="109">
        <v>2.3199999999999998</v>
      </c>
      <c r="BW18" s="113">
        <v>1.58</v>
      </c>
      <c r="BX18" s="83"/>
      <c r="BY18" s="99">
        <v>1876</v>
      </c>
      <c r="BZ18" s="100" t="s">
        <v>222</v>
      </c>
      <c r="CA18" s="101" t="s">
        <v>222</v>
      </c>
      <c r="CB18" s="101" t="s">
        <v>222</v>
      </c>
      <c r="CC18" s="103">
        <v>1390.64</v>
      </c>
    </row>
    <row r="19" spans="1:84" x14ac:dyDescent="0.25">
      <c r="A19" s="117">
        <v>1898</v>
      </c>
      <c r="B19" s="118">
        <v>14758.455</v>
      </c>
      <c r="C19" s="119">
        <v>13907.728999999999</v>
      </c>
      <c r="D19" s="119">
        <v>4677.6799999999994</v>
      </c>
      <c r="E19" s="119">
        <v>9230.0489999999991</v>
      </c>
      <c r="F19" s="121">
        <v>850.726</v>
      </c>
      <c r="G19" s="82"/>
      <c r="H19" s="117">
        <v>1898</v>
      </c>
      <c r="I19" s="118">
        <v>34167.255860000005</v>
      </c>
      <c r="J19" s="119">
        <v>33144.590000000004</v>
      </c>
      <c r="K19" s="119">
        <v>364.15</v>
      </c>
      <c r="L19" s="119">
        <v>32780.44</v>
      </c>
      <c r="M19" s="118">
        <v>1022.6658600000001</v>
      </c>
      <c r="N19" s="119" t="s">
        <v>220</v>
      </c>
      <c r="O19" s="121">
        <v>44.527495165877738</v>
      </c>
      <c r="P19" s="83"/>
      <c r="Q19" s="84">
        <v>1892</v>
      </c>
      <c r="R19" s="85" t="s">
        <v>232</v>
      </c>
      <c r="S19" s="86">
        <v>9</v>
      </c>
      <c r="T19" s="87">
        <v>5.5</v>
      </c>
      <c r="U19" s="87">
        <v>7.5</v>
      </c>
      <c r="V19" s="87">
        <v>5.5</v>
      </c>
      <c r="W19" s="87">
        <v>7.5</v>
      </c>
      <c r="X19" s="87">
        <v>4.5</v>
      </c>
      <c r="Y19" s="87">
        <v>7.5</v>
      </c>
      <c r="Z19" s="87">
        <v>5.5</v>
      </c>
      <c r="AA19" s="88">
        <v>7.5</v>
      </c>
      <c r="AB19" s="83"/>
      <c r="AC19" s="117">
        <v>1898</v>
      </c>
      <c r="AD19" s="87">
        <v>6</v>
      </c>
      <c r="AE19" s="123">
        <v>7.5</v>
      </c>
      <c r="AF19" s="123">
        <v>6</v>
      </c>
      <c r="AG19" s="123">
        <v>7.5</v>
      </c>
      <c r="AH19" s="87">
        <v>5</v>
      </c>
      <c r="AI19" s="123">
        <v>7.5</v>
      </c>
      <c r="AJ19" s="123">
        <v>6</v>
      </c>
      <c r="AK19" s="123">
        <v>7.5</v>
      </c>
      <c r="AL19" s="121" t="s">
        <v>230</v>
      </c>
      <c r="AM19" s="92"/>
      <c r="AN19" s="117">
        <v>1906</v>
      </c>
      <c r="AO19" s="125">
        <v>20.09</v>
      </c>
      <c r="AP19" s="133">
        <v>209.94</v>
      </c>
      <c r="AQ19" s="83"/>
      <c r="AR19" s="117">
        <v>1881</v>
      </c>
      <c r="AS19" s="118">
        <v>25682.513999999999</v>
      </c>
      <c r="AT19" s="119">
        <v>25714.543000000001</v>
      </c>
      <c r="AU19" s="119">
        <v>536.88699999999994</v>
      </c>
      <c r="AV19" s="119">
        <v>139459</v>
      </c>
      <c r="AW19" s="121" t="s">
        <v>220</v>
      </c>
      <c r="AX19" s="83"/>
      <c r="AY19" s="117">
        <v>1878</v>
      </c>
      <c r="AZ19" s="87">
        <v>0.1759</v>
      </c>
      <c r="BA19" s="123">
        <v>0.1295</v>
      </c>
      <c r="BB19" s="123">
        <v>0.21129999999999999</v>
      </c>
      <c r="BC19" s="123">
        <v>0.2039</v>
      </c>
      <c r="BD19" s="123">
        <v>0.23</v>
      </c>
      <c r="BE19" s="123">
        <v>0.43</v>
      </c>
      <c r="BF19" s="123">
        <v>0.59</v>
      </c>
      <c r="BG19" s="123">
        <v>1.39</v>
      </c>
      <c r="BH19" s="88">
        <v>0.25</v>
      </c>
      <c r="BI19" s="83"/>
      <c r="BJ19" s="117">
        <v>1902</v>
      </c>
      <c r="BK19" s="127">
        <v>61074</v>
      </c>
      <c r="BL19" s="128">
        <v>70776</v>
      </c>
      <c r="BM19" s="128">
        <v>2095</v>
      </c>
      <c r="BN19" s="128">
        <v>35888</v>
      </c>
      <c r="BO19" s="128">
        <v>89254</v>
      </c>
      <c r="BP19" s="129">
        <v>28612</v>
      </c>
      <c r="BQ19" s="83"/>
      <c r="BR19" s="117">
        <v>1877</v>
      </c>
      <c r="BS19" s="87" t="s">
        <v>220</v>
      </c>
      <c r="BT19" s="123">
        <v>1.56</v>
      </c>
      <c r="BU19" s="123">
        <v>2.54</v>
      </c>
      <c r="BV19" s="123">
        <v>2.42</v>
      </c>
      <c r="BW19" s="88">
        <v>1.53</v>
      </c>
      <c r="BX19" s="83"/>
      <c r="BY19" s="117">
        <v>1877</v>
      </c>
      <c r="BZ19" s="118" t="s">
        <v>222</v>
      </c>
      <c r="CA19" s="119" t="s">
        <v>222</v>
      </c>
      <c r="CB19" s="119" t="s">
        <v>222</v>
      </c>
      <c r="CC19" s="121">
        <v>1409.3869999999999</v>
      </c>
    </row>
    <row r="20" spans="1:84" x14ac:dyDescent="0.25">
      <c r="A20" s="99">
        <v>1899</v>
      </c>
      <c r="B20" s="100">
        <v>17681.663</v>
      </c>
      <c r="C20" s="101">
        <v>16156.362000000001</v>
      </c>
      <c r="D20" s="101">
        <v>7171.808</v>
      </c>
      <c r="E20" s="101">
        <v>8984.5540000000001</v>
      </c>
      <c r="F20" s="103">
        <v>1525.3009999999999</v>
      </c>
      <c r="G20" s="82"/>
      <c r="H20" s="99">
        <v>1899</v>
      </c>
      <c r="I20" s="100">
        <v>36321.651260000006</v>
      </c>
      <c r="J20" s="101">
        <v>34007.130000000005</v>
      </c>
      <c r="K20" s="101">
        <v>839.9</v>
      </c>
      <c r="L20" s="101">
        <v>33167.230000000003</v>
      </c>
      <c r="M20" s="100">
        <v>2314.52126</v>
      </c>
      <c r="N20" s="101" t="s">
        <v>220</v>
      </c>
      <c r="O20" s="103">
        <v>51.993993465487961</v>
      </c>
      <c r="P20" s="83"/>
      <c r="Q20" s="104">
        <v>1892</v>
      </c>
      <c r="R20" s="105" t="s">
        <v>232</v>
      </c>
      <c r="S20" s="106">
        <v>18</v>
      </c>
      <c r="T20" s="107">
        <v>5.5</v>
      </c>
      <c r="U20" s="107">
        <v>8.5</v>
      </c>
      <c r="V20" s="107">
        <v>5.5</v>
      </c>
      <c r="W20" s="107">
        <v>8.5</v>
      </c>
      <c r="X20" s="107">
        <v>4.5</v>
      </c>
      <c r="Y20" s="107">
        <v>8.5</v>
      </c>
      <c r="Z20" s="107">
        <v>5.5</v>
      </c>
      <c r="AA20" s="113">
        <v>8.5</v>
      </c>
      <c r="AB20" s="83"/>
      <c r="AC20" s="99">
        <v>1899</v>
      </c>
      <c r="AD20" s="107">
        <v>6</v>
      </c>
      <c r="AE20" s="109">
        <v>7.5</v>
      </c>
      <c r="AF20" s="109">
        <v>6</v>
      </c>
      <c r="AG20" s="109">
        <v>7.5</v>
      </c>
      <c r="AH20" s="107">
        <v>5</v>
      </c>
      <c r="AI20" s="109">
        <v>7.5</v>
      </c>
      <c r="AJ20" s="109">
        <v>6</v>
      </c>
      <c r="AK20" s="109">
        <v>7.5</v>
      </c>
      <c r="AL20" s="103" t="s">
        <v>230</v>
      </c>
      <c r="AM20" s="92"/>
      <c r="AN20" s="99">
        <v>1907</v>
      </c>
      <c r="AO20" s="111">
        <v>20.03</v>
      </c>
      <c r="AP20" s="131">
        <v>209.24</v>
      </c>
      <c r="AQ20" s="83"/>
      <c r="AR20" s="99">
        <v>1882</v>
      </c>
      <c r="AS20" s="100">
        <v>25688.326000000001</v>
      </c>
      <c r="AT20" s="101">
        <v>32611.190999999999</v>
      </c>
      <c r="AU20" s="101">
        <v>7586.8869999999997</v>
      </c>
      <c r="AV20" s="101">
        <v>152244</v>
      </c>
      <c r="AW20" s="103" t="s">
        <v>220</v>
      </c>
      <c r="AX20" s="83"/>
      <c r="AY20" s="99">
        <v>1879</v>
      </c>
      <c r="AZ20" s="107">
        <v>0.16719999999999999</v>
      </c>
      <c r="BA20" s="109">
        <v>0.1198</v>
      </c>
      <c r="BB20" s="109">
        <v>0.20649999999999999</v>
      </c>
      <c r="BC20" s="109">
        <v>0.19850000000000001</v>
      </c>
      <c r="BD20" s="109">
        <v>0.21</v>
      </c>
      <c r="BE20" s="109">
        <v>0.45</v>
      </c>
      <c r="BF20" s="109">
        <v>0.52</v>
      </c>
      <c r="BG20" s="109">
        <v>1.1100000000000001</v>
      </c>
      <c r="BH20" s="113">
        <v>0.24</v>
      </c>
      <c r="BI20" s="83"/>
      <c r="BJ20" s="99">
        <v>1903</v>
      </c>
      <c r="BK20" s="114">
        <v>78284</v>
      </c>
      <c r="BL20" s="115">
        <v>76199</v>
      </c>
      <c r="BM20" s="115">
        <v>4698</v>
      </c>
      <c r="BN20" s="115">
        <v>40962</v>
      </c>
      <c r="BO20" s="115">
        <v>92567</v>
      </c>
      <c r="BP20" s="116">
        <v>26298</v>
      </c>
      <c r="BQ20" s="83"/>
      <c r="BR20" s="99">
        <v>1878</v>
      </c>
      <c r="BS20" s="107" t="s">
        <v>220</v>
      </c>
      <c r="BT20" s="109">
        <v>2.0299999999999998</v>
      </c>
      <c r="BU20" s="109">
        <v>2.35</v>
      </c>
      <c r="BV20" s="109">
        <v>2.48</v>
      </c>
      <c r="BW20" s="113">
        <v>1.56</v>
      </c>
      <c r="BX20" s="83"/>
      <c r="BY20" s="99">
        <v>1878</v>
      </c>
      <c r="BZ20" s="100" t="s">
        <v>222</v>
      </c>
      <c r="CA20" s="101" t="s">
        <v>222</v>
      </c>
      <c r="CB20" s="101" t="s">
        <v>222</v>
      </c>
      <c r="CC20" s="103">
        <v>1428.3869999999999</v>
      </c>
    </row>
    <row r="21" spans="1:84" x14ac:dyDescent="0.25">
      <c r="A21" s="117">
        <v>1900</v>
      </c>
      <c r="B21" s="118">
        <v>16646.466</v>
      </c>
      <c r="C21" s="119">
        <v>15774.927</v>
      </c>
      <c r="D21" s="119">
        <v>6807.9290000000001</v>
      </c>
      <c r="E21" s="119">
        <v>8966.9979999999996</v>
      </c>
      <c r="F21" s="121">
        <v>871.53899999999999</v>
      </c>
      <c r="G21" s="82"/>
      <c r="H21" s="117">
        <v>1900</v>
      </c>
      <c r="I21" s="118">
        <v>36909.772490000003</v>
      </c>
      <c r="J21" s="119">
        <v>35878.620000000003</v>
      </c>
      <c r="K21" s="119">
        <v>849.15</v>
      </c>
      <c r="L21" s="119">
        <v>35029.47</v>
      </c>
      <c r="M21" s="118">
        <v>1031.1524899999999</v>
      </c>
      <c r="N21" s="119" t="s">
        <v>220</v>
      </c>
      <c r="O21" s="121">
        <v>46.396620382835238</v>
      </c>
      <c r="P21" s="83"/>
      <c r="Q21" s="84">
        <v>1892</v>
      </c>
      <c r="R21" s="85" t="s">
        <v>227</v>
      </c>
      <c r="S21" s="86">
        <v>31</v>
      </c>
      <c r="T21" s="87">
        <v>6.5</v>
      </c>
      <c r="U21" s="87">
        <v>8.5</v>
      </c>
      <c r="V21" s="87">
        <v>6.5</v>
      </c>
      <c r="W21" s="87">
        <v>8.5</v>
      </c>
      <c r="X21" s="87">
        <v>5.5</v>
      </c>
      <c r="Y21" s="87">
        <v>8.5</v>
      </c>
      <c r="Z21" s="87">
        <v>6.5</v>
      </c>
      <c r="AA21" s="88">
        <v>8.5</v>
      </c>
      <c r="AB21" s="83"/>
      <c r="AC21" s="117">
        <v>1900</v>
      </c>
      <c r="AD21" s="87">
        <v>6</v>
      </c>
      <c r="AE21" s="123">
        <v>7.5</v>
      </c>
      <c r="AF21" s="123">
        <v>6</v>
      </c>
      <c r="AG21" s="123">
        <v>7.5</v>
      </c>
      <c r="AH21" s="87">
        <v>5</v>
      </c>
      <c r="AI21" s="123">
        <v>7.5</v>
      </c>
      <c r="AJ21" s="123">
        <v>6</v>
      </c>
      <c r="AK21" s="123">
        <v>7.5</v>
      </c>
      <c r="AL21" s="121" t="s">
        <v>233</v>
      </c>
      <c r="AM21" s="92"/>
      <c r="AN21" s="117">
        <v>1908</v>
      </c>
      <c r="AO21" s="125">
        <v>20.260000000000002</v>
      </c>
      <c r="AP21" s="133">
        <v>211.92</v>
      </c>
      <c r="AQ21" s="83"/>
      <c r="AR21" s="117">
        <v>1883</v>
      </c>
      <c r="AS21" s="118">
        <v>28314.973000000002</v>
      </c>
      <c r="AT21" s="119">
        <v>34469.917999999998</v>
      </c>
      <c r="AU21" s="119">
        <v>8571.8870000000006</v>
      </c>
      <c r="AV21" s="119">
        <v>150740</v>
      </c>
      <c r="AW21" s="121" t="s">
        <v>220</v>
      </c>
      <c r="AX21" s="83"/>
      <c r="AY21" s="117">
        <v>1880</v>
      </c>
      <c r="AZ21" s="87">
        <v>0.1953</v>
      </c>
      <c r="BA21" s="123">
        <v>0.16269999999999998</v>
      </c>
      <c r="BB21" s="123">
        <v>0.2636</v>
      </c>
      <c r="BC21" s="123">
        <v>0.22949999999999998</v>
      </c>
      <c r="BD21" s="123">
        <v>0.24</v>
      </c>
      <c r="BE21" s="123">
        <v>0.45</v>
      </c>
      <c r="BF21" s="123">
        <v>0.6</v>
      </c>
      <c r="BG21" s="123">
        <v>1.34</v>
      </c>
      <c r="BH21" s="88">
        <v>0.25</v>
      </c>
      <c r="BI21" s="83"/>
      <c r="BJ21" s="117">
        <v>1904</v>
      </c>
      <c r="BK21" s="127">
        <v>82156</v>
      </c>
      <c r="BL21" s="128">
        <v>75665</v>
      </c>
      <c r="BM21" s="128">
        <v>5250</v>
      </c>
      <c r="BN21" s="128">
        <v>43520</v>
      </c>
      <c r="BO21" s="128">
        <v>108585</v>
      </c>
      <c r="BP21" s="129">
        <v>31076</v>
      </c>
      <c r="BQ21" s="83"/>
      <c r="BR21" s="117">
        <v>1879</v>
      </c>
      <c r="BS21" s="87" t="s">
        <v>220</v>
      </c>
      <c r="BT21" s="123">
        <v>1.72</v>
      </c>
      <c r="BU21" s="123">
        <v>2.74</v>
      </c>
      <c r="BV21" s="123">
        <v>2.5499999999999998</v>
      </c>
      <c r="BW21" s="88">
        <v>1.6</v>
      </c>
      <c r="BX21" s="83"/>
      <c r="BY21" s="117">
        <v>1879</v>
      </c>
      <c r="BZ21" s="118">
        <v>38880.761999999995</v>
      </c>
      <c r="CA21" s="119">
        <v>41567.603999999999</v>
      </c>
      <c r="CB21" s="119">
        <v>1184.1199999999999</v>
      </c>
      <c r="CC21" s="121">
        <v>1750.74</v>
      </c>
    </row>
    <row r="22" spans="1:84" x14ac:dyDescent="0.25">
      <c r="A22" s="99">
        <v>1901</v>
      </c>
      <c r="B22" s="100">
        <v>17126.327000000001</v>
      </c>
      <c r="C22" s="101">
        <v>15590.58</v>
      </c>
      <c r="D22" s="101">
        <v>6623.3310000000001</v>
      </c>
      <c r="E22" s="101">
        <v>8967.2489999999998</v>
      </c>
      <c r="F22" s="103">
        <v>1535.7470000000001</v>
      </c>
      <c r="G22" s="82"/>
      <c r="H22" s="99">
        <v>1901</v>
      </c>
      <c r="I22" s="100">
        <v>35910.830399999999</v>
      </c>
      <c r="J22" s="101">
        <v>35058.69</v>
      </c>
      <c r="K22" s="101">
        <v>1117</v>
      </c>
      <c r="L22" s="101">
        <v>33941.69</v>
      </c>
      <c r="M22" s="100">
        <v>852.1404</v>
      </c>
      <c r="N22" s="101" t="s">
        <v>220</v>
      </c>
      <c r="O22" s="103">
        <v>48.850454224045443</v>
      </c>
      <c r="P22" s="83"/>
      <c r="Q22" s="104">
        <v>1893</v>
      </c>
      <c r="R22" s="105" t="s">
        <v>224</v>
      </c>
      <c r="S22" s="106">
        <v>11</v>
      </c>
      <c r="T22" s="107">
        <v>6</v>
      </c>
      <c r="U22" s="107">
        <v>7.5</v>
      </c>
      <c r="V22" s="107">
        <v>6</v>
      </c>
      <c r="W22" s="107">
        <v>7.5</v>
      </c>
      <c r="X22" s="107">
        <v>5</v>
      </c>
      <c r="Y22" s="107">
        <v>7.5</v>
      </c>
      <c r="Z22" s="107">
        <v>6</v>
      </c>
      <c r="AA22" s="113">
        <v>7.5</v>
      </c>
      <c r="AB22" s="83"/>
      <c r="AC22" s="99">
        <v>1901</v>
      </c>
      <c r="AD22" s="107">
        <v>6</v>
      </c>
      <c r="AE22" s="109">
        <v>7.5</v>
      </c>
      <c r="AF22" s="109">
        <v>6</v>
      </c>
      <c r="AG22" s="109">
        <v>7.5</v>
      </c>
      <c r="AH22" s="107">
        <v>5</v>
      </c>
      <c r="AI22" s="109">
        <v>7.5</v>
      </c>
      <c r="AJ22" s="109">
        <v>6</v>
      </c>
      <c r="AK22" s="109">
        <v>7.5</v>
      </c>
      <c r="AL22" s="103" t="s">
        <v>222</v>
      </c>
      <c r="AM22" s="92"/>
      <c r="AN22" s="99">
        <v>1909</v>
      </c>
      <c r="AO22" s="111">
        <v>20.43</v>
      </c>
      <c r="AP22" s="131">
        <v>213.72</v>
      </c>
      <c r="AQ22" s="134"/>
      <c r="AR22" s="99">
        <v>1884</v>
      </c>
      <c r="AS22" s="100">
        <v>32641.645</v>
      </c>
      <c r="AT22" s="101">
        <v>37291.159</v>
      </c>
      <c r="AU22" s="101">
        <v>8571.8870000000006</v>
      </c>
      <c r="AV22" s="101">
        <v>189507</v>
      </c>
      <c r="AW22" s="103">
        <v>304.21600000000001</v>
      </c>
      <c r="AX22" s="83"/>
      <c r="AY22" s="99">
        <v>1881</v>
      </c>
      <c r="AZ22" s="107">
        <v>0.17730000000000001</v>
      </c>
      <c r="BA22" s="109">
        <v>0.11169999999999999</v>
      </c>
      <c r="BB22" s="109">
        <v>0.2452</v>
      </c>
      <c r="BC22" s="109">
        <v>0.20660000000000001</v>
      </c>
      <c r="BD22" s="109">
        <v>0.23</v>
      </c>
      <c r="BE22" s="109">
        <v>0.47</v>
      </c>
      <c r="BF22" s="109">
        <v>0.59</v>
      </c>
      <c r="BG22" s="109">
        <v>1.18</v>
      </c>
      <c r="BH22" s="113">
        <v>0.3</v>
      </c>
      <c r="BI22" s="83"/>
      <c r="BJ22" s="99">
        <v>1905</v>
      </c>
      <c r="BK22" s="114">
        <v>79069</v>
      </c>
      <c r="BL22" s="115">
        <v>68479</v>
      </c>
      <c r="BM22" s="115" t="s">
        <v>222</v>
      </c>
      <c r="BN22" s="115">
        <v>47848</v>
      </c>
      <c r="BO22" s="115">
        <v>105647</v>
      </c>
      <c r="BP22" s="116">
        <v>30906</v>
      </c>
      <c r="BQ22" s="83"/>
      <c r="BR22" s="99">
        <v>1880</v>
      </c>
      <c r="BS22" s="107" t="s">
        <v>220</v>
      </c>
      <c r="BT22" s="109">
        <v>1.44</v>
      </c>
      <c r="BU22" s="109">
        <v>2.65</v>
      </c>
      <c r="BV22" s="109">
        <v>2.65</v>
      </c>
      <c r="BW22" s="113">
        <v>1.47</v>
      </c>
      <c r="BX22" s="83"/>
      <c r="BY22" s="99">
        <v>1880</v>
      </c>
      <c r="BZ22" s="100">
        <v>35212.269</v>
      </c>
      <c r="CA22" s="101">
        <v>46095.613999999994</v>
      </c>
      <c r="CB22" s="101">
        <v>1246.145</v>
      </c>
      <c r="CC22" s="103">
        <v>1779.9480000000001</v>
      </c>
    </row>
    <row r="23" spans="1:84" x14ac:dyDescent="0.25">
      <c r="A23" s="117">
        <v>1902</v>
      </c>
      <c r="B23" s="118">
        <v>21471.272000000001</v>
      </c>
      <c r="C23" s="119">
        <v>19771.64</v>
      </c>
      <c r="D23" s="119">
        <v>10972.965</v>
      </c>
      <c r="E23" s="119">
        <v>8798.6749999999993</v>
      </c>
      <c r="F23" s="121">
        <v>1699.6320000000001</v>
      </c>
      <c r="G23" s="82"/>
      <c r="H23" s="117">
        <v>1902</v>
      </c>
      <c r="I23" s="118">
        <v>40400.717069999999</v>
      </c>
      <c r="J23" s="119">
        <v>36813.449999999997</v>
      </c>
      <c r="K23" s="119">
        <v>2123.75</v>
      </c>
      <c r="L23" s="119">
        <v>34689.699999999997</v>
      </c>
      <c r="M23" s="118">
        <v>3587.2670699999999</v>
      </c>
      <c r="N23" s="119" t="s">
        <v>220</v>
      </c>
      <c r="O23" s="121">
        <v>58.324536928758377</v>
      </c>
      <c r="P23" s="83"/>
      <c r="Q23" s="84">
        <v>1905</v>
      </c>
      <c r="R23" s="85" t="s">
        <v>232</v>
      </c>
      <c r="S23" s="86">
        <v>2</v>
      </c>
      <c r="T23" s="87">
        <v>6</v>
      </c>
      <c r="U23" s="87">
        <v>6</v>
      </c>
      <c r="V23" s="87">
        <v>6</v>
      </c>
      <c r="W23" s="87">
        <v>6</v>
      </c>
      <c r="X23" s="87">
        <v>5</v>
      </c>
      <c r="Y23" s="87">
        <v>5</v>
      </c>
      <c r="Z23" s="87">
        <v>6</v>
      </c>
      <c r="AA23" s="88">
        <v>6</v>
      </c>
      <c r="AB23" s="83"/>
      <c r="AC23" s="117">
        <v>1902</v>
      </c>
      <c r="AD23" s="87">
        <v>6</v>
      </c>
      <c r="AE23" s="123">
        <v>7.5</v>
      </c>
      <c r="AF23" s="123">
        <v>6</v>
      </c>
      <c r="AG23" s="123">
        <v>7.5</v>
      </c>
      <c r="AH23" s="87">
        <v>5</v>
      </c>
      <c r="AI23" s="123">
        <v>7.5</v>
      </c>
      <c r="AJ23" s="123">
        <v>6</v>
      </c>
      <c r="AK23" s="123">
        <v>7.5</v>
      </c>
      <c r="AL23" s="121" t="s">
        <v>230</v>
      </c>
      <c r="AM23" s="92"/>
      <c r="AN23" s="117">
        <v>1910</v>
      </c>
      <c r="AO23" s="125">
        <v>20.11</v>
      </c>
      <c r="AP23" s="133">
        <v>210.7</v>
      </c>
      <c r="AQ23" s="83"/>
      <c r="AR23" s="117">
        <v>1885</v>
      </c>
      <c r="AS23" s="118">
        <v>38746.135000000002</v>
      </c>
      <c r="AT23" s="119">
        <v>45968.639000000003</v>
      </c>
      <c r="AU23" s="119">
        <v>10651.887000000001</v>
      </c>
      <c r="AV23" s="119">
        <v>257937</v>
      </c>
      <c r="AW23" s="121">
        <v>1538.4850000000001</v>
      </c>
      <c r="AX23" s="83"/>
      <c r="AY23" s="117">
        <v>1882</v>
      </c>
      <c r="AZ23" s="87">
        <v>0.1595</v>
      </c>
      <c r="BA23" s="123">
        <v>0.1229</v>
      </c>
      <c r="BB23" s="123">
        <v>0.27260000000000001</v>
      </c>
      <c r="BC23" s="123">
        <v>0.18870000000000001</v>
      </c>
      <c r="BD23" s="123">
        <v>0.22</v>
      </c>
      <c r="BE23" s="123">
        <v>0.52</v>
      </c>
      <c r="BF23" s="123">
        <v>0.69</v>
      </c>
      <c r="BG23" s="123">
        <v>1.41</v>
      </c>
      <c r="BH23" s="88">
        <v>0.34</v>
      </c>
      <c r="BI23" s="83"/>
      <c r="BJ23" s="117">
        <v>1906</v>
      </c>
      <c r="BK23" s="127">
        <v>90198</v>
      </c>
      <c r="BL23" s="128">
        <v>81852</v>
      </c>
      <c r="BM23" s="128">
        <v>9236</v>
      </c>
      <c r="BN23" s="128">
        <v>63508</v>
      </c>
      <c r="BO23" s="128">
        <v>134391</v>
      </c>
      <c r="BP23" s="129">
        <v>39608</v>
      </c>
      <c r="BQ23" s="83"/>
      <c r="BR23" s="117">
        <v>1881</v>
      </c>
      <c r="BS23" s="87" t="s">
        <v>220</v>
      </c>
      <c r="BT23" s="123">
        <v>1.76</v>
      </c>
      <c r="BU23" s="123">
        <v>3.13</v>
      </c>
      <c r="BV23" s="123">
        <v>2.82</v>
      </c>
      <c r="BW23" s="88">
        <v>1.69</v>
      </c>
      <c r="BX23" s="83"/>
      <c r="BY23" s="117">
        <v>1881</v>
      </c>
      <c r="BZ23" s="118">
        <v>40127.146000000001</v>
      </c>
      <c r="CA23" s="119">
        <v>43173.824000000001</v>
      </c>
      <c r="CB23" s="119">
        <v>983.36199999999997</v>
      </c>
      <c r="CC23" s="121">
        <v>1809.644</v>
      </c>
    </row>
    <row r="24" spans="1:84" x14ac:dyDescent="0.25">
      <c r="A24" s="99">
        <v>1903</v>
      </c>
      <c r="B24" s="100">
        <v>26311.991000000002</v>
      </c>
      <c r="C24" s="101">
        <v>24519.967000000001</v>
      </c>
      <c r="D24" s="101">
        <v>15850.17</v>
      </c>
      <c r="E24" s="101">
        <v>8669.7970000000005</v>
      </c>
      <c r="F24" s="103">
        <v>1792.0240000000001</v>
      </c>
      <c r="G24" s="82"/>
      <c r="H24" s="99">
        <v>1903</v>
      </c>
      <c r="I24" s="100">
        <v>45432.060799999992</v>
      </c>
      <c r="J24" s="101">
        <v>38851.149999999994</v>
      </c>
      <c r="K24" s="101">
        <v>3684.95</v>
      </c>
      <c r="L24" s="101">
        <v>35166.199999999997</v>
      </c>
      <c r="M24" s="100">
        <v>6580.9107999999997</v>
      </c>
      <c r="N24" s="101" t="s">
        <v>220</v>
      </c>
      <c r="O24" s="103">
        <v>67.725131868683434</v>
      </c>
      <c r="P24" s="83"/>
      <c r="Q24" s="104">
        <v>1908</v>
      </c>
      <c r="R24" s="105" t="s">
        <v>228</v>
      </c>
      <c r="S24" s="106">
        <v>24</v>
      </c>
      <c r="T24" s="107">
        <v>6</v>
      </c>
      <c r="U24" s="107">
        <v>8</v>
      </c>
      <c r="V24" s="107">
        <v>6</v>
      </c>
      <c r="W24" s="107">
        <v>8</v>
      </c>
      <c r="X24" s="107">
        <v>5</v>
      </c>
      <c r="Y24" s="107">
        <v>8</v>
      </c>
      <c r="Z24" s="107">
        <v>6</v>
      </c>
      <c r="AA24" s="113">
        <v>8</v>
      </c>
      <c r="AB24" s="83"/>
      <c r="AC24" s="99">
        <v>1903</v>
      </c>
      <c r="AD24" s="107">
        <v>6</v>
      </c>
      <c r="AE24" s="109">
        <v>7.5</v>
      </c>
      <c r="AF24" s="109">
        <v>6</v>
      </c>
      <c r="AG24" s="109">
        <v>7.5</v>
      </c>
      <c r="AH24" s="107">
        <v>5</v>
      </c>
      <c r="AI24" s="109">
        <v>7.5</v>
      </c>
      <c r="AJ24" s="109">
        <v>6</v>
      </c>
      <c r="AK24" s="109">
        <v>7.5</v>
      </c>
      <c r="AL24" s="103" t="s">
        <v>222</v>
      </c>
      <c r="AM24" s="92"/>
      <c r="AN24" s="99">
        <v>1911</v>
      </c>
      <c r="AO24" s="111">
        <v>20.03</v>
      </c>
      <c r="AP24" s="131">
        <v>209.9</v>
      </c>
      <c r="AQ24" s="83"/>
      <c r="AR24" s="99">
        <v>1886</v>
      </c>
      <c r="AS24" s="100">
        <v>32168.687000000002</v>
      </c>
      <c r="AT24" s="101">
        <v>46000</v>
      </c>
      <c r="AU24" s="101">
        <v>14485.662</v>
      </c>
      <c r="AV24" s="101">
        <v>280533</v>
      </c>
      <c r="AW24" s="103">
        <v>2918.9440000000004</v>
      </c>
      <c r="AX24" s="83"/>
      <c r="AY24" s="99">
        <v>1883</v>
      </c>
      <c r="AZ24" s="107">
        <v>0.13589999999999999</v>
      </c>
      <c r="BA24" s="109">
        <v>9.5299999999999996E-2</v>
      </c>
      <c r="BB24" s="109">
        <v>0.1734</v>
      </c>
      <c r="BC24" s="109">
        <v>0.158</v>
      </c>
      <c r="BD24" s="109">
        <v>0.18</v>
      </c>
      <c r="BE24" s="109">
        <v>0.56000000000000005</v>
      </c>
      <c r="BF24" s="109">
        <v>0.7</v>
      </c>
      <c r="BG24" s="109">
        <v>1.25</v>
      </c>
      <c r="BH24" s="113">
        <v>0.36</v>
      </c>
      <c r="BI24" s="83"/>
      <c r="BJ24" s="99">
        <v>1907</v>
      </c>
      <c r="BK24" s="114">
        <v>116583</v>
      </c>
      <c r="BL24" s="115">
        <v>89558</v>
      </c>
      <c r="BM24" s="115">
        <v>7044</v>
      </c>
      <c r="BN24" s="115">
        <v>53139</v>
      </c>
      <c r="BO24" s="115">
        <v>172795</v>
      </c>
      <c r="BP24" s="116">
        <v>42382</v>
      </c>
      <c r="BQ24" s="83"/>
      <c r="BR24" s="99">
        <v>1882</v>
      </c>
      <c r="BS24" s="107" t="s">
        <v>220</v>
      </c>
      <c r="BT24" s="109">
        <v>1.85</v>
      </c>
      <c r="BU24" s="109">
        <v>2.15</v>
      </c>
      <c r="BV24" s="109">
        <v>2.09</v>
      </c>
      <c r="BW24" s="113">
        <v>1.72</v>
      </c>
      <c r="BX24" s="83"/>
      <c r="BY24" s="99">
        <v>1882</v>
      </c>
      <c r="BZ24" s="100">
        <v>40334.090000000004</v>
      </c>
      <c r="CA24" s="101">
        <v>48451.340000000004</v>
      </c>
      <c r="CB24" s="101">
        <v>584.70699999999999</v>
      </c>
      <c r="CC24" s="103">
        <v>1839.835</v>
      </c>
    </row>
    <row r="25" spans="1:84" x14ac:dyDescent="0.25">
      <c r="A25" s="117">
        <v>1904</v>
      </c>
      <c r="B25" s="118">
        <v>23646.785</v>
      </c>
      <c r="C25" s="119">
        <v>18411.927</v>
      </c>
      <c r="D25" s="119">
        <v>11632.281000000001</v>
      </c>
      <c r="E25" s="119">
        <v>6779.6459999999997</v>
      </c>
      <c r="F25" s="121">
        <v>5234.8580000000002</v>
      </c>
      <c r="G25" s="82"/>
      <c r="H25" s="117">
        <v>1904</v>
      </c>
      <c r="I25" s="118">
        <v>39493.293599999997</v>
      </c>
      <c r="J25" s="119">
        <v>38017.189999999995</v>
      </c>
      <c r="K25" s="119">
        <v>3142.2</v>
      </c>
      <c r="L25" s="119">
        <v>34874.99</v>
      </c>
      <c r="M25" s="118">
        <v>1476.1035999999999</v>
      </c>
      <c r="N25" s="119" t="s">
        <v>220</v>
      </c>
      <c r="O25" s="121">
        <v>62.200248019382819</v>
      </c>
      <c r="P25" s="83"/>
      <c r="Q25" s="84">
        <v>1910</v>
      </c>
      <c r="R25" s="85" t="s">
        <v>234</v>
      </c>
      <c r="S25" s="86">
        <v>24</v>
      </c>
      <c r="T25" s="87">
        <v>6</v>
      </c>
      <c r="U25" s="87">
        <v>7</v>
      </c>
      <c r="V25" s="87">
        <v>6</v>
      </c>
      <c r="W25" s="87">
        <v>7</v>
      </c>
      <c r="X25" s="87">
        <v>5</v>
      </c>
      <c r="Y25" s="87">
        <v>6</v>
      </c>
      <c r="Z25" s="87">
        <v>6</v>
      </c>
      <c r="AA25" s="88">
        <v>7</v>
      </c>
      <c r="AB25" s="83"/>
      <c r="AC25" s="117">
        <v>1904</v>
      </c>
      <c r="AD25" s="87">
        <v>6</v>
      </c>
      <c r="AE25" s="123">
        <v>7.5</v>
      </c>
      <c r="AF25" s="123">
        <v>6</v>
      </c>
      <c r="AG25" s="123">
        <v>7.5</v>
      </c>
      <c r="AH25" s="87">
        <v>5</v>
      </c>
      <c r="AI25" s="123">
        <v>7.5</v>
      </c>
      <c r="AJ25" s="123">
        <v>6</v>
      </c>
      <c r="AK25" s="123">
        <v>7.5</v>
      </c>
      <c r="AL25" s="121" t="s">
        <v>235</v>
      </c>
      <c r="AM25" s="92"/>
      <c r="AN25" s="117">
        <v>1912</v>
      </c>
      <c r="AO25" s="125">
        <v>20.23</v>
      </c>
      <c r="AP25" s="133">
        <v>211.24</v>
      </c>
      <c r="AQ25" s="83"/>
      <c r="AR25" s="117">
        <v>1887</v>
      </c>
      <c r="AS25" s="118">
        <v>38229.055</v>
      </c>
      <c r="AT25" s="119">
        <v>44460</v>
      </c>
      <c r="AU25" s="119">
        <v>16187.804</v>
      </c>
      <c r="AV25" s="119">
        <v>278152</v>
      </c>
      <c r="AW25" s="121">
        <v>3512.944</v>
      </c>
      <c r="AX25" s="83"/>
      <c r="AY25" s="117">
        <v>1884</v>
      </c>
      <c r="AZ25" s="87">
        <v>0.14760000000000001</v>
      </c>
      <c r="BA25" s="123">
        <v>0.1118</v>
      </c>
      <c r="BB25" s="123">
        <v>0.20019999999999999</v>
      </c>
      <c r="BC25" s="123">
        <v>0.18539999999999998</v>
      </c>
      <c r="BD25" s="123">
        <v>0.23</v>
      </c>
      <c r="BE25" s="123">
        <v>0.7</v>
      </c>
      <c r="BF25" s="123">
        <v>0.86</v>
      </c>
      <c r="BG25" s="123">
        <v>1.44</v>
      </c>
      <c r="BH25" s="88">
        <v>0.34</v>
      </c>
      <c r="BI25" s="83"/>
      <c r="BJ25" s="117">
        <v>1908</v>
      </c>
      <c r="BK25" s="127">
        <v>125026</v>
      </c>
      <c r="BL25" s="128">
        <v>108398</v>
      </c>
      <c r="BM25" s="128">
        <v>11074</v>
      </c>
      <c r="BN25" s="128">
        <v>61133</v>
      </c>
      <c r="BO25" s="128">
        <v>179098</v>
      </c>
      <c r="BP25" s="129">
        <v>55894</v>
      </c>
      <c r="BQ25" s="83"/>
      <c r="BR25" s="117">
        <v>1883</v>
      </c>
      <c r="BS25" s="87" t="s">
        <v>220</v>
      </c>
      <c r="BT25" s="123">
        <v>2.31</v>
      </c>
      <c r="BU25" s="123">
        <v>3.29</v>
      </c>
      <c r="BV25" s="123">
        <v>3.17</v>
      </c>
      <c r="BW25" s="88">
        <v>2.0499999999999998</v>
      </c>
      <c r="BX25" s="83"/>
      <c r="BY25" s="117">
        <v>1883</v>
      </c>
      <c r="BZ25" s="118">
        <v>40232.483999999997</v>
      </c>
      <c r="CA25" s="119">
        <v>49716.565000000002</v>
      </c>
      <c r="CB25" s="119">
        <v>413.73</v>
      </c>
      <c r="CC25" s="121">
        <v>1870.53</v>
      </c>
    </row>
    <row r="26" spans="1:84" x14ac:dyDescent="0.25">
      <c r="A26" s="99">
        <v>1905</v>
      </c>
      <c r="B26" s="100">
        <v>25964.711000000003</v>
      </c>
      <c r="C26" s="101">
        <v>21084.863000000001</v>
      </c>
      <c r="D26" s="101">
        <v>12413.938</v>
      </c>
      <c r="E26" s="101">
        <v>8670.9250000000011</v>
      </c>
      <c r="F26" s="103">
        <v>4879.848</v>
      </c>
      <c r="G26" s="82"/>
      <c r="H26" s="99">
        <v>1905</v>
      </c>
      <c r="I26" s="100">
        <v>39456.503960000002</v>
      </c>
      <c r="J26" s="101">
        <v>37085.200000000004</v>
      </c>
      <c r="K26" s="101">
        <v>3104.05</v>
      </c>
      <c r="L26" s="101">
        <v>33981.15</v>
      </c>
      <c r="M26" s="100">
        <v>2371.3039599999997</v>
      </c>
      <c r="N26" s="101" t="s">
        <v>220</v>
      </c>
      <c r="O26" s="103">
        <v>70.013677046368898</v>
      </c>
      <c r="P26" s="83"/>
      <c r="Q26" s="104">
        <v>1911</v>
      </c>
      <c r="R26" s="105" t="s">
        <v>227</v>
      </c>
      <c r="S26" s="106">
        <v>5</v>
      </c>
      <c r="T26" s="107">
        <v>6</v>
      </c>
      <c r="U26" s="107">
        <v>6</v>
      </c>
      <c r="V26" s="107">
        <v>6</v>
      </c>
      <c r="W26" s="107">
        <v>6</v>
      </c>
      <c r="X26" s="107">
        <v>5</v>
      </c>
      <c r="Y26" s="107">
        <v>5</v>
      </c>
      <c r="Z26" s="107">
        <v>6</v>
      </c>
      <c r="AA26" s="113">
        <v>6</v>
      </c>
      <c r="AB26" s="83"/>
      <c r="AC26" s="99">
        <v>1905</v>
      </c>
      <c r="AD26" s="107">
        <v>6</v>
      </c>
      <c r="AE26" s="109">
        <v>6.254032258064516</v>
      </c>
      <c r="AF26" s="109">
        <v>6</v>
      </c>
      <c r="AG26" s="109">
        <v>6.254032258064516</v>
      </c>
      <c r="AH26" s="107">
        <v>5</v>
      </c>
      <c r="AI26" s="109">
        <v>5.4233870967741931</v>
      </c>
      <c r="AJ26" s="109">
        <v>6</v>
      </c>
      <c r="AK26" s="109">
        <v>6.254032258064516</v>
      </c>
      <c r="AL26" s="103" t="s">
        <v>235</v>
      </c>
      <c r="AM26" s="92"/>
      <c r="AN26" s="135">
        <v>1913</v>
      </c>
      <c r="AO26" s="136">
        <v>21.24</v>
      </c>
      <c r="AP26" s="137">
        <v>223.66</v>
      </c>
      <c r="AQ26" s="83"/>
      <c r="AR26" s="99">
        <v>1888</v>
      </c>
      <c r="AS26" s="100">
        <v>37625.516000000003</v>
      </c>
      <c r="AT26" s="101">
        <v>44635.491999999998</v>
      </c>
      <c r="AU26" s="101">
        <v>16187.804</v>
      </c>
      <c r="AV26" s="101">
        <v>306771</v>
      </c>
      <c r="AW26" s="103">
        <v>4064</v>
      </c>
      <c r="AX26" s="83"/>
      <c r="AY26" s="99">
        <v>1885</v>
      </c>
      <c r="AZ26" s="107">
        <v>0.1288</v>
      </c>
      <c r="BA26" s="109">
        <v>9.6300000000000011E-2</v>
      </c>
      <c r="BB26" s="109">
        <v>0.13289999999999999</v>
      </c>
      <c r="BC26" s="109">
        <v>0.16510000000000002</v>
      </c>
      <c r="BD26" s="109">
        <v>0.19</v>
      </c>
      <c r="BE26" s="109">
        <v>0.54</v>
      </c>
      <c r="BF26" s="109">
        <v>0.65</v>
      </c>
      <c r="BG26" s="109">
        <v>1.0900000000000001</v>
      </c>
      <c r="BH26" s="113">
        <v>0.28000000000000003</v>
      </c>
      <c r="BI26" s="83"/>
      <c r="BJ26" s="99">
        <v>1909</v>
      </c>
      <c r="BK26" s="114" t="s">
        <v>222</v>
      </c>
      <c r="BL26" s="115">
        <v>112336</v>
      </c>
      <c r="BM26" s="115">
        <v>13464</v>
      </c>
      <c r="BN26" s="115">
        <v>51132</v>
      </c>
      <c r="BO26" s="115">
        <v>162176</v>
      </c>
      <c r="BP26" s="116">
        <v>78992</v>
      </c>
      <c r="BQ26" s="83"/>
      <c r="BR26" s="99">
        <v>1884</v>
      </c>
      <c r="BS26" s="107" t="s">
        <v>220</v>
      </c>
      <c r="BT26" s="109">
        <v>2.08</v>
      </c>
      <c r="BU26" s="109">
        <v>2.93</v>
      </c>
      <c r="BV26" s="109">
        <v>3.21</v>
      </c>
      <c r="BW26" s="113">
        <v>1.95</v>
      </c>
      <c r="BX26" s="83"/>
      <c r="BY26" s="99">
        <v>1884</v>
      </c>
      <c r="BZ26" s="100">
        <v>39968.705999999998</v>
      </c>
      <c r="CA26" s="101">
        <v>50947.184999999998</v>
      </c>
      <c r="CB26" s="101">
        <v>598.721</v>
      </c>
      <c r="CC26" s="103">
        <v>1901.7360000000001</v>
      </c>
    </row>
    <row r="27" spans="1:84" x14ac:dyDescent="0.25">
      <c r="A27" s="117">
        <v>1906</v>
      </c>
      <c r="B27" s="118">
        <v>22360.31</v>
      </c>
      <c r="C27" s="119">
        <v>19347.571</v>
      </c>
      <c r="D27" s="119">
        <v>11100.193000000001</v>
      </c>
      <c r="E27" s="119">
        <v>8247.3779999999988</v>
      </c>
      <c r="F27" s="121">
        <v>3012.739</v>
      </c>
      <c r="G27" s="82"/>
      <c r="H27" s="117">
        <v>1906</v>
      </c>
      <c r="I27" s="118">
        <v>32791.321340000002</v>
      </c>
      <c r="J27" s="119">
        <v>30230.79</v>
      </c>
      <c r="K27" s="119">
        <v>2278.65</v>
      </c>
      <c r="L27" s="119">
        <v>27952.14</v>
      </c>
      <c r="M27" s="118">
        <v>2560.53134</v>
      </c>
      <c r="N27" s="119" t="s">
        <v>220</v>
      </c>
      <c r="O27" s="121">
        <v>73.965355883852183</v>
      </c>
      <c r="P27" s="83"/>
      <c r="Q27" s="138">
        <v>1912</v>
      </c>
      <c r="R27" s="139" t="s">
        <v>234</v>
      </c>
      <c r="S27" s="140">
        <v>27</v>
      </c>
      <c r="T27" s="141">
        <v>6</v>
      </c>
      <c r="U27" s="141">
        <v>7</v>
      </c>
      <c r="V27" s="141">
        <v>6</v>
      </c>
      <c r="W27" s="141">
        <v>7</v>
      </c>
      <c r="X27" s="141">
        <v>5</v>
      </c>
      <c r="Y27" s="141">
        <v>6</v>
      </c>
      <c r="Z27" s="141">
        <v>6</v>
      </c>
      <c r="AA27" s="142">
        <v>7</v>
      </c>
      <c r="AB27" s="83"/>
      <c r="AC27" s="117">
        <v>1906</v>
      </c>
      <c r="AD27" s="87">
        <v>6</v>
      </c>
      <c r="AE27" s="123">
        <v>6</v>
      </c>
      <c r="AF27" s="123">
        <v>6</v>
      </c>
      <c r="AG27" s="123">
        <v>6</v>
      </c>
      <c r="AH27" s="87">
        <v>5</v>
      </c>
      <c r="AI27" s="123">
        <v>5</v>
      </c>
      <c r="AJ27" s="123">
        <v>6</v>
      </c>
      <c r="AK27" s="123">
        <v>6</v>
      </c>
      <c r="AL27" s="121" t="s">
        <v>222</v>
      </c>
      <c r="AM27" s="92"/>
      <c r="AN27" s="143"/>
      <c r="AO27" s="144"/>
      <c r="AP27" s="144"/>
      <c r="AQ27" s="83"/>
      <c r="AR27" s="117">
        <v>1889</v>
      </c>
      <c r="AS27" s="118">
        <v>36863.730000000003</v>
      </c>
      <c r="AT27" s="119">
        <v>51869.999000000003</v>
      </c>
      <c r="AU27" s="119">
        <v>18537.804</v>
      </c>
      <c r="AV27" s="119">
        <v>303591</v>
      </c>
      <c r="AW27" s="121">
        <v>2873.85</v>
      </c>
      <c r="AX27" s="83"/>
      <c r="AY27" s="117">
        <v>1886</v>
      </c>
      <c r="AZ27" s="87">
        <v>0.152</v>
      </c>
      <c r="BA27" s="123">
        <v>0.10189999999999999</v>
      </c>
      <c r="BB27" s="123">
        <v>0.14410000000000001</v>
      </c>
      <c r="BC27" s="123">
        <v>0.18340000000000001</v>
      </c>
      <c r="BD27" s="123">
        <v>0.2</v>
      </c>
      <c r="BE27" s="123">
        <v>0.46</v>
      </c>
      <c r="BF27" s="123">
        <v>0.56999999999999995</v>
      </c>
      <c r="BG27" s="123">
        <v>1.03</v>
      </c>
      <c r="BH27" s="88">
        <v>0.24</v>
      </c>
      <c r="BI27" s="83"/>
      <c r="BJ27" s="117">
        <v>1910</v>
      </c>
      <c r="BK27" s="127" t="s">
        <v>222</v>
      </c>
      <c r="BL27" s="128">
        <v>127048</v>
      </c>
      <c r="BM27" s="128">
        <v>12655</v>
      </c>
      <c r="BN27" s="128">
        <v>40109</v>
      </c>
      <c r="BO27" s="128">
        <v>158929</v>
      </c>
      <c r="BP27" s="129">
        <v>77652</v>
      </c>
      <c r="BQ27" s="83"/>
      <c r="BR27" s="117">
        <v>1885</v>
      </c>
      <c r="BS27" s="87" t="s">
        <v>220</v>
      </c>
      <c r="BT27" s="123">
        <v>1.68</v>
      </c>
      <c r="BU27" s="123">
        <v>2.2400000000000002</v>
      </c>
      <c r="BV27" s="123">
        <v>2.64</v>
      </c>
      <c r="BW27" s="88">
        <v>1.61</v>
      </c>
      <c r="BX27" s="83"/>
      <c r="BY27" s="117">
        <v>1885</v>
      </c>
      <c r="BZ27" s="118">
        <v>37625.298999999999</v>
      </c>
      <c r="CA27" s="119">
        <v>40472.989000000001</v>
      </c>
      <c r="CB27" s="119">
        <v>551.05399999999997</v>
      </c>
      <c r="CC27" s="121">
        <v>1942.8230000000001</v>
      </c>
    </row>
    <row r="28" spans="1:84" x14ac:dyDescent="0.25">
      <c r="A28" s="99">
        <v>1907</v>
      </c>
      <c r="B28" s="100">
        <v>24915.068000000003</v>
      </c>
      <c r="C28" s="101">
        <v>21532.459000000003</v>
      </c>
      <c r="D28" s="101">
        <v>14097.492</v>
      </c>
      <c r="E28" s="101">
        <v>7434.9670000000006</v>
      </c>
      <c r="F28" s="103">
        <v>3382.6089999999999</v>
      </c>
      <c r="G28" s="82"/>
      <c r="H28" s="99">
        <v>1907</v>
      </c>
      <c r="I28" s="100">
        <v>40012.110029999996</v>
      </c>
      <c r="J28" s="101">
        <v>37363.619999999995</v>
      </c>
      <c r="K28" s="101">
        <v>7556.57</v>
      </c>
      <c r="L28" s="101">
        <v>29807.05</v>
      </c>
      <c r="M28" s="100">
        <v>2648.4900299999999</v>
      </c>
      <c r="N28" s="101" t="s">
        <v>220</v>
      </c>
      <c r="O28" s="103">
        <v>66.682695199233905</v>
      </c>
      <c r="P28" s="83"/>
      <c r="Q28" s="145"/>
      <c r="R28" s="146"/>
      <c r="S28" s="146"/>
      <c r="T28" s="147"/>
      <c r="U28" s="147"/>
      <c r="V28" s="147"/>
      <c r="W28" s="147"/>
      <c r="X28" s="147"/>
      <c r="Y28" s="147"/>
      <c r="Z28" s="147"/>
      <c r="AA28" s="147"/>
      <c r="AB28" s="83"/>
      <c r="AC28" s="99">
        <v>1907</v>
      </c>
      <c r="AD28" s="107">
        <v>6</v>
      </c>
      <c r="AE28" s="109">
        <v>6</v>
      </c>
      <c r="AF28" s="109">
        <v>6</v>
      </c>
      <c r="AG28" s="109">
        <v>6</v>
      </c>
      <c r="AH28" s="107">
        <v>5</v>
      </c>
      <c r="AI28" s="109">
        <v>5</v>
      </c>
      <c r="AJ28" s="109">
        <v>6</v>
      </c>
      <c r="AK28" s="109">
        <v>6</v>
      </c>
      <c r="AL28" s="103" t="s">
        <v>236</v>
      </c>
      <c r="AM28" s="92"/>
      <c r="AN28" s="37"/>
      <c r="AO28" s="37"/>
      <c r="AP28" s="37"/>
      <c r="AQ28" s="83"/>
      <c r="AR28" s="99">
        <v>1890</v>
      </c>
      <c r="AS28" s="100">
        <v>41970.794000000002</v>
      </c>
      <c r="AT28" s="101">
        <v>46196.864000000001</v>
      </c>
      <c r="AU28" s="101">
        <v>18537.804</v>
      </c>
      <c r="AV28" s="101">
        <v>327076</v>
      </c>
      <c r="AW28" s="103">
        <v>6958.3279999999995</v>
      </c>
      <c r="AX28" s="83"/>
      <c r="AY28" s="99">
        <v>1887</v>
      </c>
      <c r="AZ28" s="107">
        <v>0.13880000000000001</v>
      </c>
      <c r="BA28" s="109">
        <v>9.9299999999999999E-2</v>
      </c>
      <c r="BB28" s="109">
        <v>0.1784</v>
      </c>
      <c r="BC28" s="109">
        <v>0.17199999999999999</v>
      </c>
      <c r="BD28" s="109">
        <v>0.19</v>
      </c>
      <c r="BE28" s="109">
        <v>0.47</v>
      </c>
      <c r="BF28" s="109">
        <v>0.63</v>
      </c>
      <c r="BG28" s="109">
        <v>1.23</v>
      </c>
      <c r="BH28" s="113">
        <v>0.23</v>
      </c>
      <c r="BI28" s="83"/>
      <c r="BJ28" s="99">
        <v>1911</v>
      </c>
      <c r="BK28" s="114" t="s">
        <v>222</v>
      </c>
      <c r="BL28" s="115" t="s">
        <v>222</v>
      </c>
      <c r="BM28" s="115" t="s">
        <v>222</v>
      </c>
      <c r="BN28" s="115">
        <v>31714</v>
      </c>
      <c r="BO28" s="115">
        <v>191660</v>
      </c>
      <c r="BP28" s="116">
        <v>80995</v>
      </c>
      <c r="BQ28" s="83"/>
      <c r="BR28" s="99">
        <v>1886</v>
      </c>
      <c r="BS28" s="107" t="s">
        <v>220</v>
      </c>
      <c r="BT28" s="109">
        <v>1.62</v>
      </c>
      <c r="BU28" s="109">
        <v>2.19</v>
      </c>
      <c r="BV28" s="109">
        <v>2.78</v>
      </c>
      <c r="BW28" s="113">
        <v>1.58</v>
      </c>
      <c r="BX28" s="83"/>
      <c r="BY28" s="99">
        <v>1886</v>
      </c>
      <c r="BZ28" s="100">
        <v>40718.676999999996</v>
      </c>
      <c r="CA28" s="101">
        <v>51694.436000000002</v>
      </c>
      <c r="CB28" s="101">
        <v>414.51600000000002</v>
      </c>
      <c r="CC28" s="103">
        <v>1984.797</v>
      </c>
    </row>
    <row r="29" spans="1:84" x14ac:dyDescent="0.25">
      <c r="A29" s="117">
        <v>1908</v>
      </c>
      <c r="B29" s="118">
        <v>29483.963000000003</v>
      </c>
      <c r="C29" s="119">
        <v>24984.454000000002</v>
      </c>
      <c r="D29" s="119">
        <v>18065.275000000001</v>
      </c>
      <c r="E29" s="119">
        <v>6919.1790000000001</v>
      </c>
      <c r="F29" s="121">
        <v>4499.509</v>
      </c>
      <c r="G29" s="82"/>
      <c r="H29" s="117">
        <v>1908</v>
      </c>
      <c r="I29" s="118">
        <v>55374.379540000009</v>
      </c>
      <c r="J29" s="119">
        <v>50411.850000000006</v>
      </c>
      <c r="K29" s="119">
        <v>3373.84</v>
      </c>
      <c r="L29" s="119">
        <v>47038.01</v>
      </c>
      <c r="M29" s="118">
        <v>1584.59384</v>
      </c>
      <c r="N29" s="119">
        <v>3377.9357</v>
      </c>
      <c r="O29" s="121">
        <v>58.486178091063898</v>
      </c>
      <c r="P29" s="83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83"/>
      <c r="AC29" s="117">
        <v>1908</v>
      </c>
      <c r="AD29" s="87">
        <v>6</v>
      </c>
      <c r="AE29" s="123">
        <v>6.5388888888888888</v>
      </c>
      <c r="AF29" s="123">
        <v>6</v>
      </c>
      <c r="AG29" s="123">
        <v>6.5388888888888888</v>
      </c>
      <c r="AH29" s="87">
        <v>5</v>
      </c>
      <c r="AI29" s="123">
        <v>5.8083333333333336</v>
      </c>
      <c r="AJ29" s="123">
        <v>6</v>
      </c>
      <c r="AK29" s="123">
        <v>6.5388888888888888</v>
      </c>
      <c r="AL29" s="121" t="s">
        <v>237</v>
      </c>
      <c r="AM29" s="92"/>
      <c r="AN29" s="37"/>
      <c r="AO29" s="37"/>
      <c r="AP29" s="37"/>
      <c r="AQ29" s="83"/>
      <c r="AR29" s="117">
        <v>1891</v>
      </c>
      <c r="AS29" s="118">
        <v>56840.330999999998</v>
      </c>
      <c r="AT29" s="119">
        <v>57527.084000000003</v>
      </c>
      <c r="AU29" s="119">
        <v>20573.736000000001</v>
      </c>
      <c r="AV29" s="119">
        <v>322253</v>
      </c>
      <c r="AW29" s="121">
        <v>7916.3779999999997</v>
      </c>
      <c r="AX29" s="83"/>
      <c r="AY29" s="117">
        <v>1888</v>
      </c>
      <c r="AZ29" s="87">
        <v>0.107</v>
      </c>
      <c r="BA29" s="123">
        <v>9.2499999999999999E-2</v>
      </c>
      <c r="BB29" s="123">
        <v>0.24969999999999998</v>
      </c>
      <c r="BC29" s="123">
        <v>0.1368</v>
      </c>
      <c r="BD29" s="123">
        <v>0.16</v>
      </c>
      <c r="BE29" s="123">
        <v>0.5</v>
      </c>
      <c r="BF29" s="123">
        <v>0.65</v>
      </c>
      <c r="BG29" s="123">
        <v>1.3</v>
      </c>
      <c r="BH29" s="88">
        <v>0.22</v>
      </c>
      <c r="BI29" s="83"/>
      <c r="BJ29" s="117">
        <v>1912</v>
      </c>
      <c r="BK29" s="127" t="s">
        <v>222</v>
      </c>
      <c r="BL29" s="128" t="s">
        <v>222</v>
      </c>
      <c r="BM29" s="128" t="s">
        <v>222</v>
      </c>
      <c r="BN29" s="128" t="s">
        <v>222</v>
      </c>
      <c r="BO29" s="128" t="s">
        <v>222</v>
      </c>
      <c r="BP29" s="129" t="s">
        <v>222</v>
      </c>
      <c r="BQ29" s="83"/>
      <c r="BR29" s="117">
        <v>1887</v>
      </c>
      <c r="BS29" s="87" t="s">
        <v>220</v>
      </c>
      <c r="BT29" s="123" t="s">
        <v>222</v>
      </c>
      <c r="BU29" s="123">
        <v>2.06</v>
      </c>
      <c r="BV29" s="123">
        <v>2.68</v>
      </c>
      <c r="BW29" s="88">
        <v>1.39</v>
      </c>
      <c r="BX29" s="83"/>
      <c r="BY29" s="117">
        <v>1887</v>
      </c>
      <c r="BZ29" s="118">
        <v>36130.038</v>
      </c>
      <c r="CA29" s="119">
        <v>36478.955000000002</v>
      </c>
      <c r="CB29" s="119">
        <v>969.35799999999995</v>
      </c>
      <c r="CC29" s="121">
        <v>2027.6780000000001</v>
      </c>
    </row>
    <row r="30" spans="1:84" x14ac:dyDescent="0.25">
      <c r="A30" s="99">
        <v>1909</v>
      </c>
      <c r="B30" s="100">
        <v>29245.218999999997</v>
      </c>
      <c r="C30" s="101">
        <v>20013.338</v>
      </c>
      <c r="D30" s="101">
        <v>13375.446</v>
      </c>
      <c r="E30" s="101">
        <v>6637.8919999999998</v>
      </c>
      <c r="F30" s="103">
        <v>9231.8809999999994</v>
      </c>
      <c r="G30" s="82"/>
      <c r="H30" s="99">
        <v>1909</v>
      </c>
      <c r="I30" s="100">
        <v>58113.759390000007</v>
      </c>
      <c r="J30" s="101">
        <v>49848.100000000006</v>
      </c>
      <c r="K30" s="101">
        <v>3464.48</v>
      </c>
      <c r="L30" s="101">
        <v>46383.62</v>
      </c>
      <c r="M30" s="100">
        <v>8265.6593900000007</v>
      </c>
      <c r="N30" s="101">
        <v>0</v>
      </c>
      <c r="O30" s="103">
        <v>58.668675937498108</v>
      </c>
      <c r="P30" s="83"/>
      <c r="Q30" s="145"/>
      <c r="R30" s="146"/>
      <c r="S30" s="146"/>
      <c r="T30" s="147"/>
      <c r="U30" s="147"/>
      <c r="V30" s="147"/>
      <c r="W30" s="147"/>
      <c r="X30" s="147"/>
      <c r="Y30" s="147"/>
      <c r="Z30" s="147"/>
      <c r="AA30" s="147"/>
      <c r="AB30" s="83"/>
      <c r="AC30" s="99">
        <v>1909</v>
      </c>
      <c r="AD30" s="107">
        <v>6</v>
      </c>
      <c r="AE30" s="109">
        <v>8</v>
      </c>
      <c r="AF30" s="109">
        <v>6</v>
      </c>
      <c r="AG30" s="109">
        <v>8</v>
      </c>
      <c r="AH30" s="107">
        <v>5</v>
      </c>
      <c r="AI30" s="109">
        <v>8</v>
      </c>
      <c r="AJ30" s="109">
        <v>6</v>
      </c>
      <c r="AK30" s="109">
        <v>8</v>
      </c>
      <c r="AL30" s="103" t="s">
        <v>222</v>
      </c>
      <c r="AM30" s="92"/>
      <c r="AN30" s="37"/>
      <c r="AO30" s="37"/>
      <c r="AP30" s="37"/>
      <c r="AQ30" s="83"/>
      <c r="AR30" s="99">
        <v>1892</v>
      </c>
      <c r="AS30" s="100">
        <v>51868.392999999996</v>
      </c>
      <c r="AT30" s="101">
        <v>60110.595000000001</v>
      </c>
      <c r="AU30" s="101">
        <v>20573.736000000001</v>
      </c>
      <c r="AV30" s="101">
        <v>316170</v>
      </c>
      <c r="AW30" s="103">
        <v>8699.0339999999997</v>
      </c>
      <c r="AX30" s="83"/>
      <c r="AY30" s="99">
        <v>1889</v>
      </c>
      <c r="AZ30" s="107">
        <v>0.1158</v>
      </c>
      <c r="BA30" s="109">
        <v>9.1300000000000006E-2</v>
      </c>
      <c r="BB30" s="109">
        <v>0.2414</v>
      </c>
      <c r="BC30" s="109">
        <v>0.1429</v>
      </c>
      <c r="BD30" s="109">
        <v>0.17</v>
      </c>
      <c r="BE30" s="109">
        <v>0.47</v>
      </c>
      <c r="BF30" s="109">
        <v>0.62</v>
      </c>
      <c r="BG30" s="109">
        <v>1.29</v>
      </c>
      <c r="BH30" s="113">
        <v>0.34</v>
      </c>
      <c r="BI30" s="83"/>
      <c r="BJ30" s="99">
        <v>1913</v>
      </c>
      <c r="BK30" s="114" t="s">
        <v>222</v>
      </c>
      <c r="BL30" s="115" t="s">
        <v>222</v>
      </c>
      <c r="BM30" s="115" t="s">
        <v>222</v>
      </c>
      <c r="BN30" s="115" t="s">
        <v>222</v>
      </c>
      <c r="BO30" s="115" t="s">
        <v>222</v>
      </c>
      <c r="BP30" s="116" t="s">
        <v>222</v>
      </c>
      <c r="BQ30" s="83"/>
      <c r="BR30" s="99">
        <v>1888</v>
      </c>
      <c r="BS30" s="107" t="s">
        <v>220</v>
      </c>
      <c r="BT30" s="109">
        <v>1.27</v>
      </c>
      <c r="BU30" s="109">
        <v>1.77</v>
      </c>
      <c r="BV30" s="109">
        <v>2.6</v>
      </c>
      <c r="BW30" s="113">
        <v>1.28</v>
      </c>
      <c r="BX30" s="83"/>
      <c r="BY30" s="99">
        <v>1888</v>
      </c>
      <c r="BZ30" s="100">
        <v>38909.098999999995</v>
      </c>
      <c r="CA30" s="101">
        <v>35183.879000000001</v>
      </c>
      <c r="CB30" s="101">
        <v>5780.93</v>
      </c>
      <c r="CC30" s="103">
        <v>2071.4859999999999</v>
      </c>
      <c r="CF30" s="149"/>
    </row>
    <row r="31" spans="1:84" x14ac:dyDescent="0.25">
      <c r="A31" s="117">
        <v>1910</v>
      </c>
      <c r="B31" s="118">
        <v>36959.105000000003</v>
      </c>
      <c r="C31" s="119">
        <v>31120.148000000001</v>
      </c>
      <c r="D31" s="119">
        <v>24388.397000000001</v>
      </c>
      <c r="E31" s="119">
        <v>6731.7510000000002</v>
      </c>
      <c r="F31" s="121">
        <v>5838.9569999999994</v>
      </c>
      <c r="G31" s="82"/>
      <c r="H31" s="117">
        <v>1910</v>
      </c>
      <c r="I31" s="118">
        <v>54295.800230000008</v>
      </c>
      <c r="J31" s="119">
        <v>49654.630000000005</v>
      </c>
      <c r="K31" s="119">
        <v>7037.26</v>
      </c>
      <c r="L31" s="119">
        <v>42617.37</v>
      </c>
      <c r="M31" s="118">
        <v>1421.1702299999999</v>
      </c>
      <c r="N31" s="119">
        <v>3220</v>
      </c>
      <c r="O31" s="121">
        <v>74.432347497101475</v>
      </c>
      <c r="P31" s="83"/>
      <c r="Q31" s="150"/>
      <c r="R31" s="146"/>
      <c r="S31" s="151"/>
      <c r="T31" s="147"/>
      <c r="U31" s="147"/>
      <c r="V31" s="147"/>
      <c r="W31" s="147"/>
      <c r="X31" s="147"/>
      <c r="Y31" s="147"/>
      <c r="Z31" s="147"/>
      <c r="AA31" s="147"/>
      <c r="AB31" s="83"/>
      <c r="AC31" s="117">
        <v>1910</v>
      </c>
      <c r="AD31" s="87">
        <v>6</v>
      </c>
      <c r="AE31" s="123">
        <v>7.4805555555555552</v>
      </c>
      <c r="AF31" s="123">
        <v>6</v>
      </c>
      <c r="AG31" s="123">
        <v>7.4805555555555552</v>
      </c>
      <c r="AH31" s="87">
        <v>5</v>
      </c>
      <c r="AI31" s="123">
        <v>6.9611111111111112</v>
      </c>
      <c r="AJ31" s="123">
        <v>6</v>
      </c>
      <c r="AK31" s="123">
        <v>7.4805555555555552</v>
      </c>
      <c r="AL31" s="121" t="s">
        <v>222</v>
      </c>
      <c r="AM31" s="92"/>
      <c r="AN31" s="37"/>
      <c r="AO31" s="37"/>
      <c r="AP31" s="37"/>
      <c r="AQ31" s="83"/>
      <c r="AR31" s="117">
        <v>1893</v>
      </c>
      <c r="AS31" s="118">
        <v>55652.597000000002</v>
      </c>
      <c r="AT31" s="119">
        <v>62719.845999999998</v>
      </c>
      <c r="AU31" s="119">
        <v>20573.736000000001</v>
      </c>
      <c r="AV31" s="119">
        <v>340693</v>
      </c>
      <c r="AW31" s="121">
        <v>5738.8019999999997</v>
      </c>
      <c r="AX31" s="83"/>
      <c r="AY31" s="117">
        <v>1890</v>
      </c>
      <c r="AZ31" s="87">
        <v>0.13369999999999999</v>
      </c>
      <c r="BA31" s="123">
        <v>9.9700000000000011E-2</v>
      </c>
      <c r="BB31" s="123">
        <v>0.21329999999999999</v>
      </c>
      <c r="BC31" s="123">
        <v>0.16190000000000002</v>
      </c>
      <c r="BD31" s="123">
        <v>0.19</v>
      </c>
      <c r="BE31" s="123">
        <v>0.45</v>
      </c>
      <c r="BF31" s="123">
        <v>0.6</v>
      </c>
      <c r="BG31" s="123">
        <v>1.18</v>
      </c>
      <c r="BH31" s="88">
        <v>0.42</v>
      </c>
      <c r="BI31" s="83"/>
      <c r="BJ31" s="117">
        <v>1914</v>
      </c>
      <c r="BK31" s="127" t="s">
        <v>222</v>
      </c>
      <c r="BL31" s="128" t="s">
        <v>222</v>
      </c>
      <c r="BM31" s="128" t="s">
        <v>222</v>
      </c>
      <c r="BN31" s="128" t="s">
        <v>222</v>
      </c>
      <c r="BO31" s="128" t="s">
        <v>222</v>
      </c>
      <c r="BP31" s="129" t="s">
        <v>222</v>
      </c>
      <c r="BQ31" s="83"/>
      <c r="BR31" s="117">
        <v>1889</v>
      </c>
      <c r="BS31" s="87" t="s">
        <v>220</v>
      </c>
      <c r="BT31" s="123">
        <v>1.22</v>
      </c>
      <c r="BU31" s="123">
        <v>1.91</v>
      </c>
      <c r="BV31" s="123">
        <v>2.38</v>
      </c>
      <c r="BW31" s="88">
        <v>1.19</v>
      </c>
      <c r="BX31" s="83"/>
      <c r="BY31" s="117">
        <v>1889</v>
      </c>
      <c r="BZ31" s="118">
        <v>39065.883000000002</v>
      </c>
      <c r="CA31" s="119">
        <v>34843.435999999994</v>
      </c>
      <c r="CB31" s="119">
        <v>7989.93</v>
      </c>
      <c r="CC31" s="121">
        <v>2116.2399999999998</v>
      </c>
    </row>
    <row r="32" spans="1:84" x14ac:dyDescent="0.25">
      <c r="A32" s="99">
        <v>1911</v>
      </c>
      <c r="B32" s="100">
        <v>50777.641000000003</v>
      </c>
      <c r="C32" s="101">
        <v>40181.737000000001</v>
      </c>
      <c r="D32" s="101">
        <v>33659.858</v>
      </c>
      <c r="E32" s="101">
        <v>6521.8789999999999</v>
      </c>
      <c r="F32" s="103">
        <v>10595.904</v>
      </c>
      <c r="G32" s="82"/>
      <c r="H32" s="99">
        <v>1911</v>
      </c>
      <c r="I32" s="100">
        <v>76050.591339999999</v>
      </c>
      <c r="J32" s="101">
        <v>65823.22</v>
      </c>
      <c r="K32" s="101">
        <v>13981.34</v>
      </c>
      <c r="L32" s="101">
        <v>51841.88</v>
      </c>
      <c r="M32" s="100">
        <v>3587.3713399999997</v>
      </c>
      <c r="N32" s="101">
        <v>6640</v>
      </c>
      <c r="O32" s="103">
        <v>77.142446799169036</v>
      </c>
      <c r="P32" s="83"/>
      <c r="Q32" s="145"/>
      <c r="R32" s="146"/>
      <c r="S32" s="146"/>
      <c r="T32" s="147"/>
      <c r="U32" s="147"/>
      <c r="V32" s="147"/>
      <c r="W32" s="147"/>
      <c r="X32" s="147"/>
      <c r="Y32" s="147"/>
      <c r="Z32" s="147"/>
      <c r="AA32" s="147"/>
      <c r="AB32" s="83"/>
      <c r="AC32" s="99">
        <v>1911</v>
      </c>
      <c r="AD32" s="107">
        <v>6</v>
      </c>
      <c r="AE32" s="109">
        <v>6.594086021505376</v>
      </c>
      <c r="AF32" s="109">
        <v>6</v>
      </c>
      <c r="AG32" s="109">
        <v>6.594086021505376</v>
      </c>
      <c r="AH32" s="107">
        <v>5</v>
      </c>
      <c r="AI32" s="109">
        <v>5.594086021505376</v>
      </c>
      <c r="AJ32" s="109">
        <v>6</v>
      </c>
      <c r="AK32" s="109">
        <v>6.594086021505376</v>
      </c>
      <c r="AL32" s="103" t="s">
        <v>222</v>
      </c>
      <c r="AM32" s="92"/>
      <c r="AN32" s="37"/>
      <c r="AO32" s="37"/>
      <c r="AP32" s="37"/>
      <c r="AQ32" s="83"/>
      <c r="AR32" s="99">
        <v>1894</v>
      </c>
      <c r="AS32" s="100">
        <v>57786.222000000002</v>
      </c>
      <c r="AT32" s="101">
        <v>62623.868000000002</v>
      </c>
      <c r="AU32" s="101">
        <v>21119.736000000001</v>
      </c>
      <c r="AV32" s="101">
        <v>362453</v>
      </c>
      <c r="AW32" s="103">
        <v>5828.7129999999997</v>
      </c>
      <c r="AX32" s="83"/>
      <c r="AY32" s="99">
        <v>1891</v>
      </c>
      <c r="AZ32" s="107">
        <v>0.15939999999999999</v>
      </c>
      <c r="BA32" s="109">
        <v>0.11449999999999999</v>
      </c>
      <c r="BB32" s="109">
        <v>0.25209999999999999</v>
      </c>
      <c r="BC32" s="109">
        <v>0.19309999999999999</v>
      </c>
      <c r="BD32" s="109">
        <v>0.22</v>
      </c>
      <c r="BE32" s="109">
        <v>0.54</v>
      </c>
      <c r="BF32" s="109">
        <v>0.69</v>
      </c>
      <c r="BG32" s="109">
        <v>1.26</v>
      </c>
      <c r="BH32" s="113">
        <v>0.61</v>
      </c>
      <c r="BI32" s="83"/>
      <c r="BJ32" s="99">
        <v>1915</v>
      </c>
      <c r="BK32" s="114" t="s">
        <v>222</v>
      </c>
      <c r="BL32" s="115" t="s">
        <v>222</v>
      </c>
      <c r="BM32" s="115" t="s">
        <v>222</v>
      </c>
      <c r="BN32" s="115" t="s">
        <v>222</v>
      </c>
      <c r="BO32" s="115" t="s">
        <v>222</v>
      </c>
      <c r="BP32" s="116" t="s">
        <v>222</v>
      </c>
      <c r="BQ32" s="83"/>
      <c r="BR32" s="99">
        <v>1890</v>
      </c>
      <c r="BS32" s="107" t="s">
        <v>220</v>
      </c>
      <c r="BT32" s="109">
        <v>1.24</v>
      </c>
      <c r="BU32" s="109">
        <v>1.83</v>
      </c>
      <c r="BV32" s="109">
        <v>2.33</v>
      </c>
      <c r="BW32" s="113">
        <v>1.1499999999999999</v>
      </c>
      <c r="BX32" s="83"/>
      <c r="BY32" s="99">
        <v>1890</v>
      </c>
      <c r="BZ32" s="100">
        <v>45840.561000000002</v>
      </c>
      <c r="CA32" s="101">
        <v>38044.748</v>
      </c>
      <c r="CB32" s="101">
        <v>13905.705</v>
      </c>
      <c r="CC32" s="103">
        <v>2161.9609999999998</v>
      </c>
    </row>
    <row r="33" spans="1:81" x14ac:dyDescent="0.25">
      <c r="A33" s="117">
        <v>1912</v>
      </c>
      <c r="B33" s="118">
        <v>80061.600999999995</v>
      </c>
      <c r="C33" s="119">
        <v>53971.815999999999</v>
      </c>
      <c r="D33" s="119">
        <v>50435.58</v>
      </c>
      <c r="E33" s="119">
        <v>3536.2360000000003</v>
      </c>
      <c r="F33" s="121">
        <v>26089.785</v>
      </c>
      <c r="G33" s="82"/>
      <c r="H33" s="117">
        <v>1912</v>
      </c>
      <c r="I33" s="118">
        <v>150845.04746999999</v>
      </c>
      <c r="J33" s="119">
        <v>93625.3</v>
      </c>
      <c r="K33" s="119">
        <v>5336.44</v>
      </c>
      <c r="L33" s="119">
        <v>88288.86</v>
      </c>
      <c r="M33" s="118">
        <v>11179.747469999998</v>
      </c>
      <c r="N33" s="119">
        <v>46040</v>
      </c>
      <c r="O33" s="121">
        <v>85.512786639935996</v>
      </c>
      <c r="P33" s="83"/>
      <c r="Q33" s="150"/>
      <c r="R33" s="146"/>
      <c r="S33" s="146"/>
      <c r="T33" s="147"/>
      <c r="U33" s="147"/>
      <c r="V33" s="147"/>
      <c r="W33" s="147"/>
      <c r="X33" s="147"/>
      <c r="Y33" s="147"/>
      <c r="Z33" s="147"/>
      <c r="AA33" s="147"/>
      <c r="AB33" s="83"/>
      <c r="AC33" s="117">
        <v>1912</v>
      </c>
      <c r="AD33" s="87">
        <v>6</v>
      </c>
      <c r="AE33" s="123">
        <v>6.5111111111111102</v>
      </c>
      <c r="AF33" s="123">
        <v>6</v>
      </c>
      <c r="AG33" s="123">
        <v>6.5111111111111102</v>
      </c>
      <c r="AH33" s="87">
        <v>5</v>
      </c>
      <c r="AI33" s="123">
        <v>5.5111111111111102</v>
      </c>
      <c r="AJ33" s="123">
        <v>6</v>
      </c>
      <c r="AK33" s="123">
        <v>6.5111111111111102</v>
      </c>
      <c r="AL33" s="121" t="s">
        <v>222</v>
      </c>
      <c r="AM33" s="92"/>
      <c r="AN33" s="37"/>
      <c r="AO33" s="37"/>
      <c r="AP33" s="37"/>
      <c r="AQ33" s="83"/>
      <c r="AR33" s="117">
        <v>1895</v>
      </c>
      <c r="AS33" s="118">
        <v>58457.985000000001</v>
      </c>
      <c r="AT33" s="119">
        <v>66603.341</v>
      </c>
      <c r="AU33" s="119">
        <v>20100.599999999999</v>
      </c>
      <c r="AV33" s="119">
        <v>413104</v>
      </c>
      <c r="AW33" s="121">
        <v>5803.8329999999996</v>
      </c>
      <c r="AX33" s="83"/>
      <c r="AY33" s="117">
        <v>1892</v>
      </c>
      <c r="AZ33" s="87">
        <v>0.1244</v>
      </c>
      <c r="BA33" s="123">
        <v>8.6199999999999999E-2</v>
      </c>
      <c r="BB33" s="123">
        <v>0.18149999999999999</v>
      </c>
      <c r="BC33" s="123">
        <v>0.16120000000000001</v>
      </c>
      <c r="BD33" s="123">
        <v>0.2</v>
      </c>
      <c r="BE33" s="123">
        <v>0.57999999999999996</v>
      </c>
      <c r="BF33" s="123">
        <v>0.72</v>
      </c>
      <c r="BG33" s="123">
        <v>1.17</v>
      </c>
      <c r="BH33" s="88">
        <v>0.55000000000000004</v>
      </c>
      <c r="BI33" s="83"/>
      <c r="BJ33" s="117">
        <v>1916</v>
      </c>
      <c r="BK33" s="127" t="s">
        <v>222</v>
      </c>
      <c r="BL33" s="128" t="s">
        <v>222</v>
      </c>
      <c r="BM33" s="128" t="s">
        <v>222</v>
      </c>
      <c r="BN33" s="128" t="s">
        <v>222</v>
      </c>
      <c r="BO33" s="128" t="s">
        <v>222</v>
      </c>
      <c r="BP33" s="129" t="s">
        <v>222</v>
      </c>
      <c r="BQ33" s="83"/>
      <c r="BR33" s="117">
        <v>1891</v>
      </c>
      <c r="BS33" s="87" t="s">
        <v>220</v>
      </c>
      <c r="BT33" s="123">
        <v>1.3</v>
      </c>
      <c r="BU33" s="123">
        <v>2.19</v>
      </c>
      <c r="BV33" s="123">
        <v>2.63</v>
      </c>
      <c r="BW33" s="88">
        <v>1.32</v>
      </c>
      <c r="BX33" s="83"/>
      <c r="BY33" s="117">
        <v>1891</v>
      </c>
      <c r="BZ33" s="118">
        <v>52279.825000000004</v>
      </c>
      <c r="CA33" s="119">
        <v>42805.697</v>
      </c>
      <c r="CB33" s="119">
        <v>18367.887999999999</v>
      </c>
      <c r="CC33" s="121">
        <v>2191.261</v>
      </c>
    </row>
    <row r="34" spans="1:81" x14ac:dyDescent="0.25">
      <c r="A34" s="99">
        <v>1913</v>
      </c>
      <c r="B34" s="100">
        <v>65751.135999999999</v>
      </c>
      <c r="C34" s="101">
        <v>62114.356</v>
      </c>
      <c r="D34" s="101">
        <v>57842.453000000001</v>
      </c>
      <c r="E34" s="101">
        <v>4271.9030000000002</v>
      </c>
      <c r="F34" s="103">
        <v>3636.7799999999997</v>
      </c>
      <c r="G34" s="82"/>
      <c r="H34" s="99">
        <v>1913</v>
      </c>
      <c r="I34" s="100">
        <v>139404.3597</v>
      </c>
      <c r="J34" s="101">
        <v>103438.56999999999</v>
      </c>
      <c r="K34" s="101">
        <v>4285.28</v>
      </c>
      <c r="L34" s="101">
        <v>99153.29</v>
      </c>
      <c r="M34" s="100">
        <v>1315.87583</v>
      </c>
      <c r="N34" s="101">
        <v>34649.913869999997</v>
      </c>
      <c r="O34" s="103">
        <v>63.565396370038762</v>
      </c>
      <c r="P34" s="83"/>
      <c r="Q34" s="145"/>
      <c r="R34" s="146"/>
      <c r="S34" s="146"/>
      <c r="T34" s="147"/>
      <c r="U34" s="147"/>
      <c r="V34" s="147"/>
      <c r="W34" s="147"/>
      <c r="X34" s="147"/>
      <c r="Y34" s="147"/>
      <c r="Z34" s="147"/>
      <c r="AA34" s="147"/>
      <c r="AB34" s="83"/>
      <c r="AC34" s="99">
        <v>1913</v>
      </c>
      <c r="AD34" s="107">
        <v>6</v>
      </c>
      <c r="AE34" s="109">
        <v>7</v>
      </c>
      <c r="AF34" s="109">
        <v>6</v>
      </c>
      <c r="AG34" s="109">
        <v>7</v>
      </c>
      <c r="AH34" s="107">
        <v>5</v>
      </c>
      <c r="AI34" s="109">
        <v>6</v>
      </c>
      <c r="AJ34" s="109">
        <v>6</v>
      </c>
      <c r="AK34" s="109">
        <v>7</v>
      </c>
      <c r="AL34" s="103" t="s">
        <v>222</v>
      </c>
      <c r="AM34" s="92"/>
      <c r="AN34" s="37"/>
      <c r="AO34" s="37"/>
      <c r="AP34" s="37"/>
      <c r="AQ34" s="83"/>
      <c r="AR34" s="99">
        <v>1896</v>
      </c>
      <c r="AS34" s="100">
        <v>59633.192000000003</v>
      </c>
      <c r="AT34" s="101">
        <v>66026.587</v>
      </c>
      <c r="AU34" s="101">
        <v>20100.599999999999</v>
      </c>
      <c r="AV34" s="101">
        <v>411795</v>
      </c>
      <c r="AW34" s="103">
        <v>5750.0569999999998</v>
      </c>
      <c r="AX34" s="83"/>
      <c r="AY34" s="99">
        <v>1893</v>
      </c>
      <c r="AZ34" s="107">
        <v>0.10349999999999999</v>
      </c>
      <c r="BA34" s="109">
        <v>7.4499999999999997E-2</v>
      </c>
      <c r="BB34" s="109">
        <v>0.10830000000000001</v>
      </c>
      <c r="BC34" s="109">
        <v>0.13390000000000002</v>
      </c>
      <c r="BD34" s="109">
        <v>0.17</v>
      </c>
      <c r="BE34" s="109">
        <v>0.59</v>
      </c>
      <c r="BF34" s="109">
        <v>0.7</v>
      </c>
      <c r="BG34" s="109">
        <v>1.1200000000000001</v>
      </c>
      <c r="BH34" s="113">
        <v>0.51</v>
      </c>
      <c r="BI34" s="83"/>
      <c r="BJ34" s="99">
        <v>1917</v>
      </c>
      <c r="BK34" s="114" t="s">
        <v>222</v>
      </c>
      <c r="BL34" s="115" t="s">
        <v>222</v>
      </c>
      <c r="BM34" s="115" t="s">
        <v>222</v>
      </c>
      <c r="BN34" s="115" t="s">
        <v>222</v>
      </c>
      <c r="BO34" s="115" t="s">
        <v>222</v>
      </c>
      <c r="BP34" s="116" t="s">
        <v>222</v>
      </c>
      <c r="BQ34" s="83"/>
      <c r="BR34" s="99">
        <v>1892</v>
      </c>
      <c r="BS34" s="107" t="s">
        <v>220</v>
      </c>
      <c r="BT34" s="109">
        <v>1.47</v>
      </c>
      <c r="BU34" s="109">
        <v>2.17</v>
      </c>
      <c r="BV34" s="109">
        <v>2.65</v>
      </c>
      <c r="BW34" s="113">
        <v>1.42</v>
      </c>
      <c r="BX34" s="83"/>
      <c r="BY34" s="99">
        <v>1892</v>
      </c>
      <c r="BZ34" s="100">
        <v>46451.656000000003</v>
      </c>
      <c r="CA34" s="101">
        <v>37069.633999999998</v>
      </c>
      <c r="CB34" s="101">
        <v>20790.849999999999</v>
      </c>
      <c r="CC34" s="103">
        <v>2220.9580000000001</v>
      </c>
    </row>
    <row r="35" spans="1:81" x14ac:dyDescent="0.25">
      <c r="A35" s="117">
        <v>1914</v>
      </c>
      <c r="B35" s="118">
        <v>193401.53699999998</v>
      </c>
      <c r="C35" s="119">
        <v>59371.131000000001</v>
      </c>
      <c r="D35" s="119">
        <v>57170.321000000004</v>
      </c>
      <c r="E35" s="119">
        <v>2200.81</v>
      </c>
      <c r="F35" s="121">
        <v>134030.40599999999</v>
      </c>
      <c r="G35" s="152"/>
      <c r="H35" s="117">
        <v>1914</v>
      </c>
      <c r="I35" s="118">
        <v>387988.55799999996</v>
      </c>
      <c r="J35" s="119">
        <v>167261.09</v>
      </c>
      <c r="K35" s="119">
        <v>3665.12</v>
      </c>
      <c r="L35" s="119">
        <v>163595.97</v>
      </c>
      <c r="M35" s="118">
        <v>2932.69</v>
      </c>
      <c r="N35" s="119">
        <v>217794.77799999999</v>
      </c>
      <c r="O35" s="121">
        <f>B35/J35*100</f>
        <v>115.6285284282196</v>
      </c>
      <c r="P35" s="83"/>
      <c r="Q35" s="150"/>
      <c r="R35" s="146"/>
      <c r="S35" s="146"/>
      <c r="T35" s="147"/>
      <c r="U35" s="147"/>
      <c r="V35" s="147"/>
      <c r="W35" s="147"/>
      <c r="X35" s="147"/>
      <c r="Y35" s="147"/>
      <c r="Z35" s="147"/>
      <c r="AA35" s="147"/>
      <c r="AB35" s="83"/>
      <c r="AC35" s="117">
        <v>1914</v>
      </c>
      <c r="AD35" s="87">
        <v>6</v>
      </c>
      <c r="AE35" s="123">
        <v>7</v>
      </c>
      <c r="AF35" s="123">
        <v>6</v>
      </c>
      <c r="AG35" s="123">
        <v>7</v>
      </c>
      <c r="AH35" s="87">
        <v>5</v>
      </c>
      <c r="AI35" s="123">
        <v>6</v>
      </c>
      <c r="AJ35" s="123">
        <v>6</v>
      </c>
      <c r="AK35" s="123">
        <v>7</v>
      </c>
      <c r="AL35" s="121" t="s">
        <v>222</v>
      </c>
      <c r="AM35" s="92"/>
      <c r="AN35" s="37"/>
      <c r="AO35" s="37"/>
      <c r="AP35" s="37"/>
      <c r="AQ35" s="83"/>
      <c r="AR35" s="117">
        <v>1897</v>
      </c>
      <c r="AS35" s="118">
        <v>61646.87</v>
      </c>
      <c r="AT35" s="119">
        <v>72125.297999999995</v>
      </c>
      <c r="AU35" s="119">
        <v>20100.599999999999</v>
      </c>
      <c r="AV35" s="119">
        <v>410538</v>
      </c>
      <c r="AW35" s="121">
        <v>7331.82</v>
      </c>
      <c r="AX35" s="83"/>
      <c r="AY35" s="117">
        <v>1894</v>
      </c>
      <c r="AZ35" s="87">
        <v>0.1014</v>
      </c>
      <c r="BA35" s="123">
        <v>9.2300000000000007E-2</v>
      </c>
      <c r="BB35" s="123">
        <v>0.10589999999999999</v>
      </c>
      <c r="BC35" s="123">
        <v>0.13369999999999999</v>
      </c>
      <c r="BD35" s="123">
        <v>0.17</v>
      </c>
      <c r="BE35" s="123">
        <v>0.55000000000000004</v>
      </c>
      <c r="BF35" s="123">
        <v>0.68</v>
      </c>
      <c r="BG35" s="123">
        <v>1.1000000000000001</v>
      </c>
      <c r="BH35" s="88">
        <v>0.41</v>
      </c>
      <c r="BI35" s="83"/>
      <c r="BJ35" s="117">
        <v>1918</v>
      </c>
      <c r="BK35" s="127" t="s">
        <v>222</v>
      </c>
      <c r="BL35" s="128" t="s">
        <v>222</v>
      </c>
      <c r="BM35" s="128" t="s">
        <v>222</v>
      </c>
      <c r="BN35" s="128" t="s">
        <v>222</v>
      </c>
      <c r="BO35" s="128" t="s">
        <v>222</v>
      </c>
      <c r="BP35" s="129" t="s">
        <v>222</v>
      </c>
      <c r="BQ35" s="83"/>
      <c r="BR35" s="117">
        <v>1893</v>
      </c>
      <c r="BS35" s="87">
        <v>1183.1959999999999</v>
      </c>
      <c r="BT35" s="123">
        <v>1.56</v>
      </c>
      <c r="BU35" s="123">
        <v>2.2999999999999998</v>
      </c>
      <c r="BV35" s="123">
        <v>2.8</v>
      </c>
      <c r="BW35" s="88">
        <v>1.52</v>
      </c>
      <c r="BX35" s="83"/>
      <c r="BY35" s="117">
        <v>1893</v>
      </c>
      <c r="BZ35" s="118">
        <v>48910.434999999998</v>
      </c>
      <c r="CA35" s="119">
        <v>40922.584000000003</v>
      </c>
      <c r="CB35" s="119">
        <v>16348.003000000001</v>
      </c>
      <c r="CC35" s="121">
        <v>2251.0569999999998</v>
      </c>
    </row>
    <row r="36" spans="1:81" x14ac:dyDescent="0.25">
      <c r="A36" s="99">
        <v>1915</v>
      </c>
      <c r="B36" s="100">
        <v>261144.74300000002</v>
      </c>
      <c r="C36" s="101">
        <v>67133.546000000002</v>
      </c>
      <c r="D36" s="101">
        <v>64148.453000000001</v>
      </c>
      <c r="E36" s="101">
        <v>2985.0929999999998</v>
      </c>
      <c r="F36" s="103">
        <v>194011.19700000001</v>
      </c>
      <c r="G36" s="153"/>
      <c r="H36" s="99">
        <v>1915</v>
      </c>
      <c r="I36" s="100">
        <v>533332.277</v>
      </c>
      <c r="J36" s="101">
        <v>297751.36</v>
      </c>
      <c r="K36" s="101">
        <v>3415.62</v>
      </c>
      <c r="L36" s="101">
        <v>294335.74</v>
      </c>
      <c r="M36" s="100">
        <v>7983.473</v>
      </c>
      <c r="N36" s="101">
        <v>227597.44399999999</v>
      </c>
      <c r="O36" s="103">
        <f t="shared" ref="O36:O41" si="0">B36/J36*100</f>
        <v>87.705642385646883</v>
      </c>
      <c r="P36" s="83"/>
      <c r="Q36" s="145"/>
      <c r="R36" s="146"/>
      <c r="S36" s="146"/>
      <c r="T36" s="147"/>
      <c r="U36" s="147"/>
      <c r="V36" s="147"/>
      <c r="W36" s="147"/>
      <c r="X36" s="147"/>
      <c r="Y36" s="147"/>
      <c r="Z36" s="147"/>
      <c r="AA36" s="147"/>
      <c r="AB36" s="83"/>
      <c r="AC36" s="99">
        <v>1915</v>
      </c>
      <c r="AD36" s="107">
        <v>6</v>
      </c>
      <c r="AE36" s="109">
        <v>7</v>
      </c>
      <c r="AF36" s="109">
        <v>6</v>
      </c>
      <c r="AG36" s="109">
        <v>7</v>
      </c>
      <c r="AH36" s="107">
        <v>5</v>
      </c>
      <c r="AI36" s="109">
        <v>6</v>
      </c>
      <c r="AJ36" s="109">
        <v>6</v>
      </c>
      <c r="AK36" s="109">
        <v>7</v>
      </c>
      <c r="AL36" s="103" t="s">
        <v>222</v>
      </c>
      <c r="AM36" s="92"/>
      <c r="AN36" s="37"/>
      <c r="AO36" s="37"/>
      <c r="AP36" s="37"/>
      <c r="AQ36" s="83"/>
      <c r="AR36" s="99">
        <v>1898</v>
      </c>
      <c r="AS36" s="100">
        <v>65840.209000000003</v>
      </c>
      <c r="AT36" s="101">
        <v>80687.519</v>
      </c>
      <c r="AU36" s="101">
        <v>20100.599999999999</v>
      </c>
      <c r="AV36" s="101">
        <v>407404</v>
      </c>
      <c r="AW36" s="103">
        <v>15943.576000000001</v>
      </c>
      <c r="AX36" s="83"/>
      <c r="AY36" s="99">
        <v>1895</v>
      </c>
      <c r="AZ36" s="107">
        <v>0.11019999999999999</v>
      </c>
      <c r="BA36" s="109">
        <v>0.11320000000000001</v>
      </c>
      <c r="BB36" s="109">
        <v>0.14880000000000002</v>
      </c>
      <c r="BC36" s="109">
        <v>0.14019999999999999</v>
      </c>
      <c r="BD36" s="109">
        <v>0.18</v>
      </c>
      <c r="BE36" s="109">
        <v>0.5</v>
      </c>
      <c r="BF36" s="109">
        <v>0.65</v>
      </c>
      <c r="BG36" s="109">
        <v>1.17</v>
      </c>
      <c r="BH36" s="113">
        <v>0.4</v>
      </c>
      <c r="BI36" s="83"/>
      <c r="BJ36" s="99">
        <v>1919</v>
      </c>
      <c r="BK36" s="114" t="s">
        <v>222</v>
      </c>
      <c r="BL36" s="115" t="s">
        <v>222</v>
      </c>
      <c r="BM36" s="115">
        <v>968</v>
      </c>
      <c r="BN36" s="115">
        <v>20674</v>
      </c>
      <c r="BO36" s="115">
        <v>35637</v>
      </c>
      <c r="BP36" s="116">
        <v>32388</v>
      </c>
      <c r="BQ36" s="83"/>
      <c r="BR36" s="99">
        <v>1894</v>
      </c>
      <c r="BS36" s="107" t="s">
        <v>220</v>
      </c>
      <c r="BT36" s="109">
        <v>1.48</v>
      </c>
      <c r="BU36" s="109">
        <v>2.23</v>
      </c>
      <c r="BV36" s="109">
        <v>2.84</v>
      </c>
      <c r="BW36" s="113">
        <v>1.46</v>
      </c>
      <c r="BX36" s="83"/>
      <c r="BY36" s="99">
        <v>1894</v>
      </c>
      <c r="BZ36" s="100">
        <v>46023.249000000003</v>
      </c>
      <c r="CA36" s="101">
        <v>34881.172999999995</v>
      </c>
      <c r="CB36" s="101">
        <v>18037.363000000001</v>
      </c>
      <c r="CC36" s="103">
        <v>2281.5639999999999</v>
      </c>
    </row>
    <row r="37" spans="1:81" x14ac:dyDescent="0.25">
      <c r="A37" s="117">
        <v>1916</v>
      </c>
      <c r="B37" s="118">
        <v>280466.67700000003</v>
      </c>
      <c r="C37" s="119">
        <v>73754.311000000002</v>
      </c>
      <c r="D37" s="119">
        <v>63837.072999999997</v>
      </c>
      <c r="E37" s="119">
        <v>9917.2379999999994</v>
      </c>
      <c r="F37" s="121">
        <v>206712.36600000001</v>
      </c>
      <c r="G37" s="83"/>
      <c r="H37" s="117">
        <v>1916</v>
      </c>
      <c r="I37" s="118">
        <v>519438.86300000001</v>
      </c>
      <c r="J37" s="119">
        <v>298992.69999999995</v>
      </c>
      <c r="K37" s="119">
        <v>3335.88</v>
      </c>
      <c r="L37" s="119">
        <v>295656.82</v>
      </c>
      <c r="M37" s="118">
        <v>10545.802</v>
      </c>
      <c r="N37" s="119">
        <v>209900.361</v>
      </c>
      <c r="O37" s="121">
        <f t="shared" si="0"/>
        <v>93.803854408485577</v>
      </c>
      <c r="P37" s="83"/>
      <c r="Q37" s="150"/>
      <c r="R37" s="146"/>
      <c r="S37" s="146"/>
      <c r="T37" s="147"/>
      <c r="U37" s="147"/>
      <c r="V37" s="147"/>
      <c r="W37" s="147"/>
      <c r="X37" s="147"/>
      <c r="Y37" s="147"/>
      <c r="Z37" s="147"/>
      <c r="AA37" s="147"/>
      <c r="AB37" s="83"/>
      <c r="AC37" s="117">
        <v>1916</v>
      </c>
      <c r="AD37" s="87">
        <v>6</v>
      </c>
      <c r="AE37" s="123">
        <v>7</v>
      </c>
      <c r="AF37" s="123">
        <v>6</v>
      </c>
      <c r="AG37" s="123">
        <v>7</v>
      </c>
      <c r="AH37" s="87">
        <v>5</v>
      </c>
      <c r="AI37" s="123">
        <v>6</v>
      </c>
      <c r="AJ37" s="123">
        <v>6</v>
      </c>
      <c r="AK37" s="123">
        <v>7</v>
      </c>
      <c r="AL37" s="121" t="s">
        <v>222</v>
      </c>
      <c r="AM37" s="92"/>
      <c r="AN37" s="37"/>
      <c r="AO37" s="37"/>
      <c r="AP37" s="37"/>
      <c r="AQ37" s="83"/>
      <c r="AR37" s="117">
        <v>1899</v>
      </c>
      <c r="AS37" s="118">
        <v>72095.997000000003</v>
      </c>
      <c r="AT37" s="119">
        <v>85476.975999999995</v>
      </c>
      <c r="AU37" s="119">
        <v>19565.599999999999</v>
      </c>
      <c r="AV37" s="119">
        <v>424224</v>
      </c>
      <c r="AW37" s="121">
        <v>15152.278</v>
      </c>
      <c r="AX37" s="83"/>
      <c r="AY37" s="117">
        <v>1896</v>
      </c>
      <c r="AZ37" s="87">
        <v>0.1042</v>
      </c>
      <c r="BA37" s="123">
        <v>7.2099999999999997E-2</v>
      </c>
      <c r="BB37" s="123">
        <v>0.1565</v>
      </c>
      <c r="BC37" s="123">
        <v>0.1313</v>
      </c>
      <c r="BD37" s="123">
        <v>0.17</v>
      </c>
      <c r="BE37" s="123">
        <v>0.45</v>
      </c>
      <c r="BF37" s="123">
        <v>0.56000000000000005</v>
      </c>
      <c r="BG37" s="123">
        <v>0.94</v>
      </c>
      <c r="BH37" s="88">
        <v>0.41</v>
      </c>
      <c r="BI37" s="83"/>
      <c r="BJ37" s="117">
        <v>1920</v>
      </c>
      <c r="BK37" s="127" t="s">
        <v>222</v>
      </c>
      <c r="BL37" s="128" t="s">
        <v>222</v>
      </c>
      <c r="BM37" s="128">
        <v>400</v>
      </c>
      <c r="BN37" s="128">
        <v>65885</v>
      </c>
      <c r="BO37" s="128">
        <v>176817</v>
      </c>
      <c r="BP37" s="129">
        <v>92068</v>
      </c>
      <c r="BQ37" s="83"/>
      <c r="BR37" s="117">
        <v>1895</v>
      </c>
      <c r="BS37" s="87">
        <v>1043.5239999999999</v>
      </c>
      <c r="BT37" s="123">
        <v>1.31</v>
      </c>
      <c r="BU37" s="123">
        <v>1.85</v>
      </c>
      <c r="BV37" s="123">
        <v>2.72</v>
      </c>
      <c r="BW37" s="88">
        <v>1.28</v>
      </c>
      <c r="BX37" s="83"/>
      <c r="BY37" s="117">
        <v>1895</v>
      </c>
      <c r="BZ37" s="118">
        <v>43390.451000000001</v>
      </c>
      <c r="CA37" s="119">
        <v>28239.715</v>
      </c>
      <c r="CB37" s="119">
        <v>24868.871999999999</v>
      </c>
      <c r="CC37" s="121">
        <v>2312.4839999999999</v>
      </c>
    </row>
    <row r="38" spans="1:81" x14ac:dyDescent="0.25">
      <c r="A38" s="99">
        <v>1917</v>
      </c>
      <c r="B38" s="100">
        <v>287979.87699999998</v>
      </c>
      <c r="C38" s="101">
        <v>79322.614999999991</v>
      </c>
      <c r="D38" s="101">
        <v>63781.13</v>
      </c>
      <c r="E38" s="101">
        <v>15541.485000000001</v>
      </c>
      <c r="F38" s="103">
        <v>208657.26200000002</v>
      </c>
      <c r="G38" s="83"/>
      <c r="H38" s="99">
        <v>1917</v>
      </c>
      <c r="I38" s="100">
        <v>562280.17299999995</v>
      </c>
      <c r="J38" s="101">
        <v>294892.65999999997</v>
      </c>
      <c r="K38" s="101">
        <v>3164</v>
      </c>
      <c r="L38" s="101">
        <v>291728.65999999997</v>
      </c>
      <c r="M38" s="100">
        <v>11149.137000000001</v>
      </c>
      <c r="N38" s="101">
        <v>256238.37599999999</v>
      </c>
      <c r="O38" s="103">
        <f t="shared" si="0"/>
        <v>97.655830769066952</v>
      </c>
      <c r="P38" s="83"/>
      <c r="Q38" s="145"/>
      <c r="R38" s="146"/>
      <c r="S38" s="146"/>
      <c r="T38" s="147"/>
      <c r="U38" s="147"/>
      <c r="V38" s="147"/>
      <c r="W38" s="147"/>
      <c r="X38" s="147"/>
      <c r="Y38" s="147"/>
      <c r="Z38" s="147"/>
      <c r="AA38" s="147"/>
      <c r="AB38" s="83"/>
      <c r="AC38" s="99">
        <v>1917</v>
      </c>
      <c r="AD38" s="107">
        <v>6</v>
      </c>
      <c r="AE38" s="109">
        <v>7</v>
      </c>
      <c r="AF38" s="109">
        <v>6</v>
      </c>
      <c r="AG38" s="109">
        <v>7</v>
      </c>
      <c r="AH38" s="107">
        <v>5</v>
      </c>
      <c r="AI38" s="109">
        <v>6</v>
      </c>
      <c r="AJ38" s="109">
        <v>6</v>
      </c>
      <c r="AK38" s="109">
        <v>7</v>
      </c>
      <c r="AL38" s="103" t="s">
        <v>222</v>
      </c>
      <c r="AM38" s="92"/>
      <c r="AN38" s="37"/>
      <c r="AO38" s="37"/>
      <c r="AP38" s="37"/>
      <c r="AQ38" s="83"/>
      <c r="AR38" s="99">
        <v>1900</v>
      </c>
      <c r="AS38" s="100">
        <v>75306.229000000007</v>
      </c>
      <c r="AT38" s="101">
        <v>84419.516000000003</v>
      </c>
      <c r="AU38" s="101">
        <v>20686.599999999999</v>
      </c>
      <c r="AV38" s="101">
        <v>420799</v>
      </c>
      <c r="AW38" s="103">
        <v>15857.418</v>
      </c>
      <c r="AX38" s="83"/>
      <c r="AY38" s="99">
        <v>1897</v>
      </c>
      <c r="AZ38" s="107">
        <v>0.1585</v>
      </c>
      <c r="BA38" s="109">
        <v>9.9499999999999991E-2</v>
      </c>
      <c r="BB38" s="109">
        <v>0.17350000000000002</v>
      </c>
      <c r="BC38" s="109">
        <v>0.2029</v>
      </c>
      <c r="BD38" s="109">
        <v>0.23</v>
      </c>
      <c r="BE38" s="109">
        <v>0.47</v>
      </c>
      <c r="BF38" s="109">
        <v>0.66</v>
      </c>
      <c r="BG38" s="109">
        <v>1.17</v>
      </c>
      <c r="BH38" s="113">
        <v>0.39</v>
      </c>
      <c r="BI38" s="83"/>
      <c r="BJ38" s="99">
        <v>1921</v>
      </c>
      <c r="BK38" s="114" t="s">
        <v>222</v>
      </c>
      <c r="BL38" s="115" t="s">
        <v>222</v>
      </c>
      <c r="BM38" s="115">
        <v>14926</v>
      </c>
      <c r="BN38" s="115">
        <v>74916</v>
      </c>
      <c r="BO38" s="115">
        <v>231681</v>
      </c>
      <c r="BP38" s="116">
        <v>91445</v>
      </c>
      <c r="BQ38" s="83"/>
      <c r="BR38" s="99">
        <v>1896</v>
      </c>
      <c r="BS38" s="107">
        <v>1268.7729999999999</v>
      </c>
      <c r="BT38" s="109">
        <v>1.18</v>
      </c>
      <c r="BU38" s="109">
        <v>1.92</v>
      </c>
      <c r="BV38" s="109">
        <v>2.5499999999999998</v>
      </c>
      <c r="BW38" s="113">
        <v>1.19</v>
      </c>
      <c r="BX38" s="83"/>
      <c r="BY38" s="99">
        <v>1896</v>
      </c>
      <c r="BZ38" s="100">
        <v>53385.969000000005</v>
      </c>
      <c r="CA38" s="101">
        <v>33447.859000000004</v>
      </c>
      <c r="CB38" s="101">
        <v>16844.038</v>
      </c>
      <c r="CC38" s="103">
        <v>2347.4879999999998</v>
      </c>
    </row>
    <row r="39" spans="1:81" x14ac:dyDescent="0.25">
      <c r="A39" s="117">
        <v>1918</v>
      </c>
      <c r="B39" s="118">
        <v>297293.91700000002</v>
      </c>
      <c r="C39" s="119">
        <v>79319.994999999995</v>
      </c>
      <c r="D39" s="119">
        <v>63760.01</v>
      </c>
      <c r="E39" s="119">
        <v>15559.984999999999</v>
      </c>
      <c r="F39" s="121">
        <v>217973.92199999999</v>
      </c>
      <c r="G39" s="83"/>
      <c r="H39" s="117">
        <v>1918</v>
      </c>
      <c r="I39" s="118">
        <v>599506.147</v>
      </c>
      <c r="J39" s="119">
        <v>340569.31000000006</v>
      </c>
      <c r="K39" s="119">
        <v>3094.8</v>
      </c>
      <c r="L39" s="119">
        <v>337474.51</v>
      </c>
      <c r="M39" s="118">
        <v>6353.7079999999996</v>
      </c>
      <c r="N39" s="119">
        <v>252583.12899999999</v>
      </c>
      <c r="O39" s="121">
        <f t="shared" si="0"/>
        <v>87.293219990961589</v>
      </c>
      <c r="P39" s="83"/>
      <c r="Q39" s="150"/>
      <c r="R39" s="146"/>
      <c r="S39" s="146"/>
      <c r="T39" s="147"/>
      <c r="U39" s="147"/>
      <c r="V39" s="147"/>
      <c r="W39" s="147"/>
      <c r="X39" s="147"/>
      <c r="Y39" s="147"/>
      <c r="Z39" s="147"/>
      <c r="AA39" s="147"/>
      <c r="AB39" s="83"/>
      <c r="AC39" s="117">
        <v>1918</v>
      </c>
      <c r="AD39" s="87">
        <v>6</v>
      </c>
      <c r="AE39" s="123">
        <v>7</v>
      </c>
      <c r="AF39" s="123">
        <v>6</v>
      </c>
      <c r="AG39" s="123">
        <v>7</v>
      </c>
      <c r="AH39" s="87">
        <v>5</v>
      </c>
      <c r="AI39" s="123">
        <v>6</v>
      </c>
      <c r="AJ39" s="123">
        <v>6</v>
      </c>
      <c r="AK39" s="123">
        <v>7</v>
      </c>
      <c r="AL39" s="121" t="s">
        <v>222</v>
      </c>
      <c r="AM39" s="92"/>
      <c r="AN39" s="37"/>
      <c r="AO39" s="37"/>
      <c r="AP39" s="37"/>
      <c r="AQ39" s="83"/>
      <c r="AR39" s="117">
        <v>1901</v>
      </c>
      <c r="AS39" s="118">
        <v>79698</v>
      </c>
      <c r="AT39" s="119">
        <v>92089</v>
      </c>
      <c r="AU39" s="119">
        <v>20337.713</v>
      </c>
      <c r="AV39" s="119">
        <v>417140</v>
      </c>
      <c r="AW39" s="121">
        <v>15085.260999999999</v>
      </c>
      <c r="AX39" s="83"/>
      <c r="AY39" s="117">
        <v>1898</v>
      </c>
      <c r="AZ39" s="87">
        <v>0.1769</v>
      </c>
      <c r="BA39" s="123">
        <v>0.1137</v>
      </c>
      <c r="BB39" s="123">
        <v>0.17170000000000002</v>
      </c>
      <c r="BC39" s="123">
        <v>0.2266</v>
      </c>
      <c r="BD39" s="123">
        <v>0.25</v>
      </c>
      <c r="BE39" s="123">
        <v>0.5</v>
      </c>
      <c r="BF39" s="123">
        <v>0.72</v>
      </c>
      <c r="BG39" s="123">
        <v>1.51</v>
      </c>
      <c r="BH39" s="88">
        <v>0.38</v>
      </c>
      <c r="BI39" s="83"/>
      <c r="BJ39" s="117">
        <v>1922</v>
      </c>
      <c r="BK39" s="127" t="s">
        <v>222</v>
      </c>
      <c r="BL39" s="128" t="s">
        <v>222</v>
      </c>
      <c r="BM39" s="128">
        <v>23831</v>
      </c>
      <c r="BN39" s="128">
        <v>96014</v>
      </c>
      <c r="BO39" s="128">
        <v>309304</v>
      </c>
      <c r="BP39" s="129">
        <v>162551</v>
      </c>
      <c r="BQ39" s="83"/>
      <c r="BR39" s="117">
        <v>1897</v>
      </c>
      <c r="BS39" s="87" t="s">
        <v>220</v>
      </c>
      <c r="BT39" s="123">
        <v>1.21</v>
      </c>
      <c r="BU39" s="123">
        <v>1.92</v>
      </c>
      <c r="BV39" s="123">
        <v>2.61</v>
      </c>
      <c r="BW39" s="88">
        <v>1.21</v>
      </c>
      <c r="BX39" s="83"/>
      <c r="BY39" s="117">
        <v>1897</v>
      </c>
      <c r="BZ39" s="118">
        <v>55939.981</v>
      </c>
      <c r="CA39" s="119">
        <v>45313.823999999993</v>
      </c>
      <c r="CB39" s="119">
        <v>13801.02</v>
      </c>
      <c r="CC39" s="121">
        <v>2383.0219999999999</v>
      </c>
    </row>
    <row r="40" spans="1:81" x14ac:dyDescent="0.25">
      <c r="A40" s="99">
        <v>1919</v>
      </c>
      <c r="B40" s="100">
        <v>434478.61699999997</v>
      </c>
      <c r="C40" s="101">
        <v>78919.745999999999</v>
      </c>
      <c r="D40" s="101">
        <v>63383.906999999999</v>
      </c>
      <c r="E40" s="101">
        <v>15535.839</v>
      </c>
      <c r="F40" s="103">
        <v>355558.87099999998</v>
      </c>
      <c r="G40" s="83"/>
      <c r="H40" s="99">
        <v>1919</v>
      </c>
      <c r="I40" s="100">
        <v>1067231.939</v>
      </c>
      <c r="J40" s="101">
        <v>664007.46</v>
      </c>
      <c r="K40" s="101">
        <v>4239.6200000000008</v>
      </c>
      <c r="L40" s="101">
        <v>659767.84</v>
      </c>
      <c r="M40" s="100">
        <v>15413.767</v>
      </c>
      <c r="N40" s="101">
        <v>387810.712</v>
      </c>
      <c r="O40" s="103">
        <f t="shared" si="0"/>
        <v>65.432791523155473</v>
      </c>
      <c r="P40" s="83"/>
      <c r="Q40" s="145"/>
      <c r="R40" s="146"/>
      <c r="S40" s="146"/>
      <c r="T40" s="147"/>
      <c r="U40" s="147"/>
      <c r="V40" s="147"/>
      <c r="W40" s="147"/>
      <c r="X40" s="147"/>
      <c r="Y40" s="147"/>
      <c r="Z40" s="147"/>
      <c r="AA40" s="147"/>
      <c r="AB40" s="83"/>
      <c r="AC40" s="99">
        <v>1919</v>
      </c>
      <c r="AD40" s="107">
        <v>6</v>
      </c>
      <c r="AE40" s="109">
        <v>7</v>
      </c>
      <c r="AF40" s="109">
        <v>6</v>
      </c>
      <c r="AG40" s="109">
        <v>7</v>
      </c>
      <c r="AH40" s="107">
        <v>5</v>
      </c>
      <c r="AI40" s="109">
        <v>6</v>
      </c>
      <c r="AJ40" s="109">
        <v>6</v>
      </c>
      <c r="AK40" s="109">
        <v>7</v>
      </c>
      <c r="AL40" s="103" t="s">
        <v>222</v>
      </c>
      <c r="AM40" s="92"/>
      <c r="AN40" s="37"/>
      <c r="AO40" s="37"/>
      <c r="AP40" s="37"/>
      <c r="AQ40" s="83"/>
      <c r="AR40" s="99">
        <v>1902</v>
      </c>
      <c r="AS40" s="100">
        <v>78638</v>
      </c>
      <c r="AT40" s="101">
        <v>99414</v>
      </c>
      <c r="AU40" s="101">
        <v>19802.713</v>
      </c>
      <c r="AV40" s="101">
        <v>414854</v>
      </c>
      <c r="AW40" s="103">
        <v>12835.603000000001</v>
      </c>
      <c r="AX40" s="83"/>
      <c r="AY40" s="99">
        <v>1899</v>
      </c>
      <c r="AZ40" s="107">
        <v>0.13869999999999999</v>
      </c>
      <c r="BA40" s="109">
        <v>7.980000000000001E-2</v>
      </c>
      <c r="BB40" s="109">
        <v>0.1139</v>
      </c>
      <c r="BC40" s="109">
        <v>0.18379999999999999</v>
      </c>
      <c r="BD40" s="109">
        <v>0.21</v>
      </c>
      <c r="BE40" s="109">
        <v>0.51</v>
      </c>
      <c r="BF40" s="109">
        <v>0.7</v>
      </c>
      <c r="BG40" s="109">
        <v>1.26</v>
      </c>
      <c r="BH40" s="113">
        <v>0.39</v>
      </c>
      <c r="BI40" s="83"/>
      <c r="BJ40" s="99">
        <v>1923</v>
      </c>
      <c r="BK40" s="114" t="s">
        <v>222</v>
      </c>
      <c r="BL40" s="115" t="s">
        <v>222</v>
      </c>
      <c r="BM40" s="115">
        <v>29600</v>
      </c>
      <c r="BN40" s="115">
        <v>134644</v>
      </c>
      <c r="BO40" s="115">
        <v>375747</v>
      </c>
      <c r="BP40" s="116">
        <v>224844</v>
      </c>
      <c r="BQ40" s="83"/>
      <c r="BR40" s="99">
        <v>1898</v>
      </c>
      <c r="BS40" s="107" t="s">
        <v>220</v>
      </c>
      <c r="BT40" s="109">
        <v>1.07</v>
      </c>
      <c r="BU40" s="109">
        <v>1.9</v>
      </c>
      <c r="BV40" s="109">
        <v>2.57</v>
      </c>
      <c r="BW40" s="113">
        <v>1.1299999999999999</v>
      </c>
      <c r="BX40" s="83"/>
      <c r="BY40" s="99">
        <v>1898</v>
      </c>
      <c r="BZ40" s="100">
        <v>56991.478999999999</v>
      </c>
      <c r="CA40" s="101">
        <v>41101.923000000003</v>
      </c>
      <c r="CB40" s="101">
        <v>14845.422</v>
      </c>
      <c r="CC40" s="103">
        <v>2419.0940000000001</v>
      </c>
    </row>
    <row r="41" spans="1:81" x14ac:dyDescent="0.25">
      <c r="A41" s="154">
        <v>1920</v>
      </c>
      <c r="B41" s="155">
        <v>442520.7</v>
      </c>
      <c r="C41" s="156">
        <v>78868.061000000002</v>
      </c>
      <c r="D41" s="156">
        <v>63332.305</v>
      </c>
      <c r="E41" s="156">
        <v>15535.755999999999</v>
      </c>
      <c r="F41" s="157">
        <v>363652.63900000002</v>
      </c>
      <c r="G41" s="83"/>
      <c r="H41" s="154">
        <v>1920</v>
      </c>
      <c r="I41" s="155">
        <v>1120974.7030000002</v>
      </c>
      <c r="J41" s="156">
        <v>711448.44000000006</v>
      </c>
      <c r="K41" s="156">
        <v>4331.28</v>
      </c>
      <c r="L41" s="156">
        <v>707117.16</v>
      </c>
      <c r="M41" s="155">
        <v>20600.356</v>
      </c>
      <c r="N41" s="156">
        <v>388925.90700000001</v>
      </c>
      <c r="O41" s="157">
        <f t="shared" si="0"/>
        <v>62.199967716564252</v>
      </c>
      <c r="P41" s="83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83"/>
      <c r="AC41" s="154">
        <v>1920</v>
      </c>
      <c r="AD41" s="141">
        <v>6</v>
      </c>
      <c r="AE41" s="158" t="s">
        <v>220</v>
      </c>
      <c r="AF41" s="158">
        <v>6</v>
      </c>
      <c r="AG41" s="158" t="s">
        <v>220</v>
      </c>
      <c r="AH41" s="141">
        <v>5</v>
      </c>
      <c r="AI41" s="158" t="s">
        <v>220</v>
      </c>
      <c r="AJ41" s="158">
        <v>6</v>
      </c>
      <c r="AK41" s="158" t="s">
        <v>220</v>
      </c>
      <c r="AL41" s="157" t="s">
        <v>222</v>
      </c>
      <c r="AM41" s="92"/>
      <c r="AN41" s="37"/>
      <c r="AO41" s="37"/>
      <c r="AP41" s="37"/>
      <c r="AQ41" s="83"/>
      <c r="AR41" s="117">
        <v>1903</v>
      </c>
      <c r="AS41" s="118">
        <v>92025</v>
      </c>
      <c r="AT41" s="119">
        <v>109333</v>
      </c>
      <c r="AU41" s="119">
        <v>23102.713</v>
      </c>
      <c r="AV41" s="119">
        <v>471450</v>
      </c>
      <c r="AW41" s="121">
        <v>8528.9079999999994</v>
      </c>
      <c r="AX41" s="83"/>
      <c r="AY41" s="117">
        <v>1900</v>
      </c>
      <c r="AZ41" s="87">
        <v>0.11230000000000001</v>
      </c>
      <c r="BA41" s="123">
        <v>8.8000000000000009E-2</v>
      </c>
      <c r="BB41" s="123">
        <v>0.1174</v>
      </c>
      <c r="BC41" s="123">
        <v>0.1429</v>
      </c>
      <c r="BD41" s="123">
        <v>0.2</v>
      </c>
      <c r="BE41" s="123">
        <v>0.53</v>
      </c>
      <c r="BF41" s="123">
        <v>0.69</v>
      </c>
      <c r="BG41" s="123">
        <v>1.19</v>
      </c>
      <c r="BH41" s="88">
        <v>0.43</v>
      </c>
      <c r="BI41" s="83"/>
      <c r="BJ41" s="117">
        <v>1924</v>
      </c>
      <c r="BK41" s="127" t="s">
        <v>222</v>
      </c>
      <c r="BL41" s="128" t="s">
        <v>222</v>
      </c>
      <c r="BM41" s="128">
        <v>29248</v>
      </c>
      <c r="BN41" s="128">
        <v>128904</v>
      </c>
      <c r="BO41" s="128">
        <v>346944</v>
      </c>
      <c r="BP41" s="129">
        <v>214436</v>
      </c>
      <c r="BQ41" s="83"/>
      <c r="BR41" s="117">
        <v>1899</v>
      </c>
      <c r="BS41" s="87" t="s">
        <v>220</v>
      </c>
      <c r="BT41" s="123">
        <v>1.08</v>
      </c>
      <c r="BU41" s="123">
        <v>1.68</v>
      </c>
      <c r="BV41" s="123">
        <v>2.56</v>
      </c>
      <c r="BW41" s="88">
        <v>1.1499999999999999</v>
      </c>
      <c r="BX41" s="83"/>
      <c r="BY41" s="117">
        <v>1899</v>
      </c>
      <c r="BZ41" s="118">
        <v>65744.388000000006</v>
      </c>
      <c r="CA41" s="119">
        <v>46428.600000000006</v>
      </c>
      <c r="CB41" s="119">
        <v>16917.905999999999</v>
      </c>
      <c r="CC41" s="121">
        <v>2455.712</v>
      </c>
    </row>
    <row r="42" spans="1:81" ht="15" customHeight="1" x14ac:dyDescent="0.25">
      <c r="A42" s="159"/>
      <c r="B42" s="160"/>
      <c r="C42" s="160"/>
      <c r="D42" s="160"/>
      <c r="E42" s="160"/>
      <c r="F42" s="160"/>
      <c r="G42" s="83"/>
      <c r="H42" s="159"/>
      <c r="I42" s="160"/>
      <c r="J42" s="160"/>
      <c r="K42" s="160"/>
      <c r="L42" s="160"/>
      <c r="M42" s="160"/>
      <c r="N42" s="161"/>
      <c r="O42" s="161"/>
      <c r="P42" s="83"/>
      <c r="Q42" s="145"/>
      <c r="R42" s="146"/>
      <c r="S42" s="146"/>
      <c r="T42" s="147"/>
      <c r="U42" s="147"/>
      <c r="V42" s="147"/>
      <c r="W42" s="147"/>
      <c r="X42" s="147"/>
      <c r="Y42" s="147"/>
      <c r="Z42" s="147"/>
      <c r="AA42" s="147"/>
      <c r="AB42" s="83"/>
      <c r="AC42" s="162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37"/>
      <c r="AO42" s="37"/>
      <c r="AP42" s="37"/>
      <c r="AQ42" s="83"/>
      <c r="AR42" s="99">
        <v>1904</v>
      </c>
      <c r="AS42" s="100">
        <v>110238</v>
      </c>
      <c r="AT42" s="101">
        <v>92062</v>
      </c>
      <c r="AU42" s="101">
        <v>23102.713</v>
      </c>
      <c r="AV42" s="101">
        <v>467857</v>
      </c>
      <c r="AW42" s="103">
        <v>7517.2350000000006</v>
      </c>
      <c r="AX42" s="83"/>
      <c r="AY42" s="99">
        <v>1901</v>
      </c>
      <c r="AZ42" s="107">
        <v>0.1263</v>
      </c>
      <c r="BA42" s="109">
        <v>9.7100000000000006E-2</v>
      </c>
      <c r="BB42" s="109">
        <v>0.129</v>
      </c>
      <c r="BC42" s="109">
        <v>0.15839999999999999</v>
      </c>
      <c r="BD42" s="109">
        <v>0.21</v>
      </c>
      <c r="BE42" s="109">
        <v>0.51</v>
      </c>
      <c r="BF42" s="109">
        <v>0.67</v>
      </c>
      <c r="BG42" s="109">
        <v>1.17</v>
      </c>
      <c r="BH42" s="113">
        <v>0.56000000000000005</v>
      </c>
      <c r="BI42" s="83"/>
      <c r="BJ42" s="99">
        <v>1925</v>
      </c>
      <c r="BK42" s="114" t="s">
        <v>222</v>
      </c>
      <c r="BL42" s="115" t="s">
        <v>222</v>
      </c>
      <c r="BM42" s="115">
        <v>36395</v>
      </c>
      <c r="BN42" s="115">
        <v>177192</v>
      </c>
      <c r="BO42" s="115">
        <v>364974</v>
      </c>
      <c r="BP42" s="116">
        <v>229262</v>
      </c>
      <c r="BQ42" s="83"/>
      <c r="BR42" s="99">
        <v>1900</v>
      </c>
      <c r="BS42" s="107">
        <v>1410.799</v>
      </c>
      <c r="BT42" s="109">
        <v>1.1499999999999999</v>
      </c>
      <c r="BU42" s="109">
        <v>1.95</v>
      </c>
      <c r="BV42" s="109">
        <v>2.5</v>
      </c>
      <c r="BW42" s="113">
        <v>1.22</v>
      </c>
      <c r="BX42" s="83"/>
      <c r="BY42" s="99">
        <v>1900</v>
      </c>
      <c r="BZ42" s="100">
        <v>66521.959000000003</v>
      </c>
      <c r="CA42" s="101">
        <v>54027.228000000003</v>
      </c>
      <c r="CB42" s="101">
        <v>17723.444</v>
      </c>
      <c r="CC42" s="103">
        <v>2492.8820000000001</v>
      </c>
    </row>
    <row r="43" spans="1:81" x14ac:dyDescent="0.25">
      <c r="B43" s="148"/>
      <c r="C43" s="83"/>
      <c r="D43" s="83"/>
      <c r="E43" s="83"/>
      <c r="F43" s="92"/>
      <c r="G43" s="92"/>
      <c r="H43" s="148"/>
      <c r="I43" s="148"/>
      <c r="J43" s="164"/>
      <c r="K43" s="164"/>
      <c r="L43" s="164"/>
      <c r="M43" s="164"/>
      <c r="N43" s="164"/>
      <c r="O43" s="164"/>
      <c r="P43" s="83"/>
      <c r="Q43" s="150"/>
      <c r="R43" s="146"/>
      <c r="S43" s="146"/>
      <c r="T43" s="147"/>
      <c r="U43" s="147"/>
      <c r="V43" s="147"/>
      <c r="W43" s="147"/>
      <c r="X43" s="147"/>
      <c r="Y43" s="147"/>
      <c r="Z43" s="147"/>
      <c r="AA43" s="147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37"/>
      <c r="AO43" s="37"/>
      <c r="AP43" s="37"/>
      <c r="AQ43" s="83"/>
      <c r="AR43" s="117">
        <v>1905</v>
      </c>
      <c r="AS43" s="118">
        <v>91817</v>
      </c>
      <c r="AT43" s="119">
        <v>87676</v>
      </c>
      <c r="AU43" s="119">
        <v>23102.713</v>
      </c>
      <c r="AV43" s="119">
        <v>464264</v>
      </c>
      <c r="AW43" s="121">
        <v>3430.6770000000001</v>
      </c>
      <c r="AX43" s="83"/>
      <c r="AY43" s="117">
        <v>1902</v>
      </c>
      <c r="AZ43" s="87">
        <v>0.13600000000000001</v>
      </c>
      <c r="BA43" s="123">
        <v>0.11310000000000001</v>
      </c>
      <c r="BB43" s="123">
        <v>0.15229999999999999</v>
      </c>
      <c r="BC43" s="123">
        <v>0.17480000000000001</v>
      </c>
      <c r="BD43" s="123">
        <v>0.22</v>
      </c>
      <c r="BE43" s="123">
        <v>0.51</v>
      </c>
      <c r="BF43" s="123">
        <v>0.71</v>
      </c>
      <c r="BG43" s="123">
        <v>1.44</v>
      </c>
      <c r="BH43" s="88">
        <v>0.54</v>
      </c>
      <c r="BI43" s="83"/>
      <c r="BJ43" s="117">
        <v>1926</v>
      </c>
      <c r="BK43" s="127" t="s">
        <v>222</v>
      </c>
      <c r="BL43" s="128" t="s">
        <v>222</v>
      </c>
      <c r="BM43" s="128">
        <v>27409</v>
      </c>
      <c r="BN43" s="128">
        <v>185369</v>
      </c>
      <c r="BO43" s="128">
        <v>437176</v>
      </c>
      <c r="BP43" s="129">
        <v>245993</v>
      </c>
      <c r="BQ43" s="83"/>
      <c r="BR43" s="117">
        <v>1901</v>
      </c>
      <c r="BS43" s="87" t="s">
        <v>220</v>
      </c>
      <c r="BT43" s="123">
        <v>1.1399999999999999</v>
      </c>
      <c r="BU43" s="123">
        <v>1.83</v>
      </c>
      <c r="BV43" s="123">
        <v>2.5</v>
      </c>
      <c r="BW43" s="88">
        <v>1.19</v>
      </c>
      <c r="BX43" s="83"/>
      <c r="BY43" s="117">
        <v>1901</v>
      </c>
      <c r="BZ43" s="118">
        <v>65685.653000000006</v>
      </c>
      <c r="CA43" s="119">
        <v>43835.428</v>
      </c>
      <c r="CB43" s="119">
        <v>22997.379000000001</v>
      </c>
      <c r="CC43" s="121">
        <v>2530.8789999999999</v>
      </c>
    </row>
    <row r="44" spans="1:81" x14ac:dyDescent="0.25">
      <c r="A44" s="165"/>
      <c r="B44" s="83"/>
      <c r="C44" s="83"/>
      <c r="D44" s="83"/>
      <c r="E44" s="83"/>
      <c r="F44" s="92"/>
      <c r="G44" s="92"/>
      <c r="H44" s="164"/>
      <c r="I44" s="164"/>
      <c r="J44" s="164"/>
      <c r="K44" s="164"/>
      <c r="L44" s="166"/>
      <c r="M44" s="167"/>
      <c r="N44" s="164"/>
      <c r="O44" s="164"/>
      <c r="P44" s="83"/>
      <c r="Q44" s="145"/>
      <c r="R44" s="146"/>
      <c r="S44" s="146"/>
      <c r="T44" s="147"/>
      <c r="U44" s="147"/>
      <c r="V44" s="147"/>
      <c r="W44" s="147"/>
      <c r="X44" s="147"/>
      <c r="Y44" s="147"/>
      <c r="Z44" s="147"/>
      <c r="AA44" s="147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37"/>
      <c r="AO44" s="37"/>
      <c r="AP44" s="37"/>
      <c r="AQ44" s="83"/>
      <c r="AR44" s="99">
        <v>1906</v>
      </c>
      <c r="AS44" s="100">
        <v>91270.373999999996</v>
      </c>
      <c r="AT44" s="101">
        <v>87335.641000000003</v>
      </c>
      <c r="AU44" s="101">
        <v>23102.713</v>
      </c>
      <c r="AV44" s="101">
        <v>460671</v>
      </c>
      <c r="AW44" s="103">
        <v>0</v>
      </c>
      <c r="AX44" s="83"/>
      <c r="AY44" s="99">
        <v>1903</v>
      </c>
      <c r="AZ44" s="107">
        <v>0.1232</v>
      </c>
      <c r="BA44" s="109">
        <v>0.1182</v>
      </c>
      <c r="BB44" s="109">
        <v>0.18140000000000001</v>
      </c>
      <c r="BC44" s="109">
        <v>0.15890000000000001</v>
      </c>
      <c r="BD44" s="109">
        <v>0.21</v>
      </c>
      <c r="BE44" s="109">
        <v>0.55000000000000004</v>
      </c>
      <c r="BF44" s="109">
        <v>0.81</v>
      </c>
      <c r="BG44" s="109">
        <v>1.73</v>
      </c>
      <c r="BH44" s="113">
        <v>0.52</v>
      </c>
      <c r="BI44" s="83"/>
      <c r="BJ44" s="99">
        <v>1927</v>
      </c>
      <c r="BK44" s="114" t="s">
        <v>222</v>
      </c>
      <c r="BL44" s="115" t="s">
        <v>222</v>
      </c>
      <c r="BM44" s="115" t="s">
        <v>222</v>
      </c>
      <c r="BN44" s="115">
        <v>258429</v>
      </c>
      <c r="BO44" s="115">
        <v>452693</v>
      </c>
      <c r="BP44" s="116">
        <v>219898</v>
      </c>
      <c r="BQ44" s="83"/>
      <c r="BR44" s="99">
        <v>1902</v>
      </c>
      <c r="BS44" s="107" t="s">
        <v>220</v>
      </c>
      <c r="BT44" s="109">
        <v>1.1000000000000001</v>
      </c>
      <c r="BU44" s="109">
        <v>1.91</v>
      </c>
      <c r="BV44" s="109">
        <v>2.5</v>
      </c>
      <c r="BW44" s="113">
        <v>1.21</v>
      </c>
      <c r="BX44" s="83"/>
      <c r="BY44" s="99">
        <v>1902</v>
      </c>
      <c r="BZ44" s="100">
        <v>72123.653999999995</v>
      </c>
      <c r="CA44" s="101">
        <v>44820.754000000001</v>
      </c>
      <c r="CB44" s="101">
        <v>25282.562999999998</v>
      </c>
      <c r="CC44" s="103">
        <v>2569.4549999999999</v>
      </c>
    </row>
    <row r="45" spans="1:81" x14ac:dyDescent="0.25">
      <c r="A45" s="165"/>
      <c r="C45" s="168"/>
      <c r="D45" s="168"/>
      <c r="E45" s="168"/>
      <c r="F45" s="168"/>
      <c r="G45" s="168"/>
      <c r="H45" s="168"/>
      <c r="I45" s="164"/>
      <c r="J45" s="164"/>
      <c r="K45" s="164"/>
      <c r="L45" s="166"/>
      <c r="M45" s="167"/>
      <c r="N45" s="169"/>
      <c r="O45" s="164"/>
      <c r="P45" s="83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37"/>
      <c r="AO45" s="37"/>
      <c r="AP45" s="37"/>
      <c r="AQ45" s="83"/>
      <c r="AR45" s="117">
        <v>1907</v>
      </c>
      <c r="AS45" s="118">
        <v>94824.116999999998</v>
      </c>
      <c r="AT45" s="119">
        <v>86689.934999999998</v>
      </c>
      <c r="AU45" s="119">
        <v>27902.713</v>
      </c>
      <c r="AV45" s="119">
        <v>552078</v>
      </c>
      <c r="AW45" s="121">
        <v>0</v>
      </c>
      <c r="AX45" s="83"/>
      <c r="AY45" s="117">
        <v>1904</v>
      </c>
      <c r="AZ45" s="87">
        <v>0.13830000000000001</v>
      </c>
      <c r="BA45" s="123">
        <v>0.13170000000000001</v>
      </c>
      <c r="BB45" s="123">
        <v>0.22070000000000001</v>
      </c>
      <c r="BC45" s="123">
        <v>0.17300000000000001</v>
      </c>
      <c r="BD45" s="123">
        <v>0.19</v>
      </c>
      <c r="BE45" s="123">
        <v>0.57999999999999996</v>
      </c>
      <c r="BF45" s="123">
        <v>0.82</v>
      </c>
      <c r="BG45" s="123">
        <v>1.65</v>
      </c>
      <c r="BH45" s="88">
        <v>0.54</v>
      </c>
      <c r="BI45" s="83"/>
      <c r="BJ45" s="117">
        <v>1928</v>
      </c>
      <c r="BK45" s="127" t="s">
        <v>222</v>
      </c>
      <c r="BL45" s="128" t="s">
        <v>222</v>
      </c>
      <c r="BM45" s="128" t="s">
        <v>222</v>
      </c>
      <c r="BN45" s="128">
        <v>329103</v>
      </c>
      <c r="BO45" s="128">
        <v>549901</v>
      </c>
      <c r="BP45" s="129">
        <v>257842</v>
      </c>
      <c r="BQ45" s="83"/>
      <c r="BR45" s="117">
        <v>1903</v>
      </c>
      <c r="BS45" s="87" t="s">
        <v>220</v>
      </c>
      <c r="BT45" s="123">
        <v>1.1299999999999999</v>
      </c>
      <c r="BU45" s="123">
        <v>1.89</v>
      </c>
      <c r="BV45" s="123">
        <v>2.59</v>
      </c>
      <c r="BW45" s="88">
        <v>1.24</v>
      </c>
      <c r="BX45" s="83"/>
      <c r="BY45" s="117">
        <v>1903</v>
      </c>
      <c r="BZ45" s="118">
        <v>59967.404000000002</v>
      </c>
      <c r="CA45" s="119">
        <v>58235.261999999995</v>
      </c>
      <c r="CB45" s="119">
        <v>32734.421999999999</v>
      </c>
      <c r="CC45" s="121">
        <v>2608.6190000000001</v>
      </c>
    </row>
    <row r="46" spans="1:81" x14ac:dyDescent="0.25">
      <c r="A46" s="165"/>
      <c r="B46" s="168"/>
      <c r="C46" s="168"/>
      <c r="D46" s="168"/>
      <c r="E46" s="168"/>
      <c r="F46" s="168"/>
      <c r="G46" s="168"/>
      <c r="H46" s="168"/>
      <c r="I46" s="164"/>
      <c r="J46" s="164"/>
      <c r="K46" s="164"/>
      <c r="L46" s="166"/>
      <c r="M46" s="167"/>
      <c r="N46" s="164"/>
      <c r="O46" s="164"/>
      <c r="P46" s="83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37"/>
      <c r="AO46" s="37"/>
      <c r="AP46" s="37"/>
      <c r="AQ46" s="83"/>
      <c r="AR46" s="99">
        <v>1908</v>
      </c>
      <c r="AS46" s="100">
        <v>95293.792000000001</v>
      </c>
      <c r="AT46" s="101">
        <v>93877.335000000006</v>
      </c>
      <c r="AU46" s="101">
        <v>27902.713</v>
      </c>
      <c r="AV46" s="101">
        <v>547960</v>
      </c>
      <c r="AW46" s="103">
        <v>3020.8609999999999</v>
      </c>
      <c r="AX46" s="83"/>
      <c r="AY46" s="99">
        <v>1905</v>
      </c>
      <c r="AZ46" s="107">
        <v>0.1386</v>
      </c>
      <c r="BA46" s="109">
        <v>0.1411</v>
      </c>
      <c r="BB46" s="109">
        <v>0.29430000000000001</v>
      </c>
      <c r="BC46" s="109">
        <v>0.17980000000000002</v>
      </c>
      <c r="BD46" s="109">
        <v>0.19</v>
      </c>
      <c r="BE46" s="109">
        <v>0.62</v>
      </c>
      <c r="BF46" s="109">
        <v>0.9</v>
      </c>
      <c r="BG46" s="109">
        <v>1.77</v>
      </c>
      <c r="BH46" s="113">
        <v>0.45</v>
      </c>
      <c r="BI46" s="83"/>
      <c r="BJ46" s="99">
        <v>1929</v>
      </c>
      <c r="BK46" s="114" t="s">
        <v>222</v>
      </c>
      <c r="BL46" s="115" t="s">
        <v>222</v>
      </c>
      <c r="BM46" s="115" t="s">
        <v>222</v>
      </c>
      <c r="BN46" s="115">
        <v>376614</v>
      </c>
      <c r="BO46" s="115">
        <v>609402</v>
      </c>
      <c r="BP46" s="116">
        <v>223056</v>
      </c>
      <c r="BQ46" s="83"/>
      <c r="BR46" s="99">
        <v>1904</v>
      </c>
      <c r="BS46" s="107" t="s">
        <v>220</v>
      </c>
      <c r="BT46" s="109">
        <v>1.1499999999999999</v>
      </c>
      <c r="BU46" s="109">
        <v>2.02</v>
      </c>
      <c r="BV46" s="109">
        <v>2.6</v>
      </c>
      <c r="BW46" s="113">
        <v>1.24</v>
      </c>
      <c r="BX46" s="83"/>
      <c r="BY46" s="99">
        <v>1904</v>
      </c>
      <c r="BZ46" s="100">
        <v>62156.066000000006</v>
      </c>
      <c r="CA46" s="101">
        <v>60926.406000000003</v>
      </c>
      <c r="CB46" s="101">
        <v>42685.54</v>
      </c>
      <c r="CC46" s="103">
        <v>2648.38</v>
      </c>
    </row>
    <row r="47" spans="1:81" x14ac:dyDescent="0.25">
      <c r="A47" s="165"/>
      <c r="B47" s="83"/>
      <c r="C47" s="83"/>
      <c r="D47" s="83"/>
      <c r="E47" s="83"/>
      <c r="F47" s="92"/>
      <c r="G47" s="92"/>
      <c r="H47" s="92"/>
      <c r="I47" s="164"/>
      <c r="J47" s="164"/>
      <c r="K47" s="164"/>
      <c r="L47" s="166"/>
      <c r="M47" s="167"/>
      <c r="N47" s="164"/>
      <c r="O47" s="164"/>
      <c r="P47" s="83"/>
      <c r="Q47" s="145"/>
      <c r="R47" s="146"/>
      <c r="S47" s="146"/>
      <c r="T47" s="147"/>
      <c r="U47" s="147"/>
      <c r="V47" s="147"/>
      <c r="W47" s="147"/>
      <c r="X47" s="147"/>
      <c r="Y47" s="147"/>
      <c r="Z47" s="147"/>
      <c r="AA47" s="147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37"/>
      <c r="AO47" s="37"/>
      <c r="AP47" s="37"/>
      <c r="AQ47" s="83"/>
      <c r="AR47" s="117">
        <v>1909</v>
      </c>
      <c r="AS47" s="118">
        <v>105130.47199999999</v>
      </c>
      <c r="AT47" s="119">
        <v>103682.45299999999</v>
      </c>
      <c r="AU47" s="119">
        <v>27902.713</v>
      </c>
      <c r="AV47" s="119">
        <v>543842</v>
      </c>
      <c r="AW47" s="121">
        <v>11307.626</v>
      </c>
      <c r="AX47" s="92"/>
      <c r="AY47" s="117">
        <v>1906</v>
      </c>
      <c r="AZ47" s="87">
        <v>0.1177</v>
      </c>
      <c r="BA47" s="123">
        <v>9.6099999999999991E-2</v>
      </c>
      <c r="BB47" s="123">
        <v>0.23800000000000002</v>
      </c>
      <c r="BC47" s="123">
        <v>0.2152</v>
      </c>
      <c r="BD47" s="123">
        <v>0.21</v>
      </c>
      <c r="BE47" s="123">
        <v>0.64</v>
      </c>
      <c r="BF47" s="123">
        <v>0.8</v>
      </c>
      <c r="BG47" s="123">
        <v>1.47</v>
      </c>
      <c r="BH47" s="88">
        <v>0.45</v>
      </c>
      <c r="BI47" s="83"/>
      <c r="BJ47" s="117">
        <v>1930</v>
      </c>
      <c r="BK47" s="127" t="s">
        <v>222</v>
      </c>
      <c r="BL47" s="128" t="s">
        <v>222</v>
      </c>
      <c r="BM47" s="128" t="s">
        <v>222</v>
      </c>
      <c r="BN47" s="128">
        <v>314845</v>
      </c>
      <c r="BO47" s="128">
        <v>641375</v>
      </c>
      <c r="BP47" s="129">
        <v>259990</v>
      </c>
      <c r="BQ47" s="83"/>
      <c r="BR47" s="117">
        <v>1905</v>
      </c>
      <c r="BS47" s="87" t="s">
        <v>220</v>
      </c>
      <c r="BT47" s="123">
        <v>1.22</v>
      </c>
      <c r="BU47" s="123">
        <v>2.0099999999999998</v>
      </c>
      <c r="BV47" s="123">
        <v>2.71</v>
      </c>
      <c r="BW47" s="88">
        <v>1.23</v>
      </c>
      <c r="BX47" s="83"/>
      <c r="BY47" s="117">
        <v>1905</v>
      </c>
      <c r="BZ47" s="118">
        <v>71996.274000000005</v>
      </c>
      <c r="CA47" s="119">
        <v>55600.644</v>
      </c>
      <c r="CB47" s="119">
        <v>39872.428</v>
      </c>
      <c r="CC47" s="121">
        <v>2688.7469999999998</v>
      </c>
    </row>
    <row r="48" spans="1:81" ht="16.5" customHeight="1" x14ac:dyDescent="0.25">
      <c r="A48" s="165"/>
      <c r="B48" s="83"/>
      <c r="C48" s="83"/>
      <c r="D48" s="83"/>
      <c r="E48" s="83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83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37"/>
      <c r="AO48" s="37"/>
      <c r="AP48" s="37"/>
      <c r="AQ48" s="83"/>
      <c r="AR48" s="99">
        <v>1910</v>
      </c>
      <c r="AS48" s="100">
        <v>116581.133</v>
      </c>
      <c r="AT48" s="101">
        <v>111633.52800000001</v>
      </c>
      <c r="AU48" s="101">
        <v>35402.713000000003</v>
      </c>
      <c r="AV48" s="101">
        <v>689724</v>
      </c>
      <c r="AW48" s="103">
        <v>0</v>
      </c>
      <c r="AX48" s="170"/>
      <c r="AY48" s="99">
        <v>1907</v>
      </c>
      <c r="AZ48" s="107">
        <v>0.15439999999999998</v>
      </c>
      <c r="BA48" s="109">
        <v>0.10929999999999999</v>
      </c>
      <c r="BB48" s="109">
        <v>0.19059999999999999</v>
      </c>
      <c r="BC48" s="109">
        <v>0.2447</v>
      </c>
      <c r="BD48" s="109">
        <v>0.25</v>
      </c>
      <c r="BE48" s="109">
        <v>0.57999999999999996</v>
      </c>
      <c r="BF48" s="109">
        <v>0.73</v>
      </c>
      <c r="BG48" s="109">
        <v>1.1599999999999999</v>
      </c>
      <c r="BH48" s="113">
        <v>0.49</v>
      </c>
      <c r="BI48" s="83"/>
      <c r="BJ48" s="99">
        <v>1931</v>
      </c>
      <c r="BK48" s="114" t="s">
        <v>222</v>
      </c>
      <c r="BL48" s="115" t="s">
        <v>222</v>
      </c>
      <c r="BM48" s="115">
        <v>58291</v>
      </c>
      <c r="BN48" s="115">
        <v>355750</v>
      </c>
      <c r="BO48" s="115">
        <v>600912</v>
      </c>
      <c r="BP48" s="116">
        <v>275682</v>
      </c>
      <c r="BQ48" s="83"/>
      <c r="BR48" s="99">
        <v>1906</v>
      </c>
      <c r="BS48" s="107" t="s">
        <v>220</v>
      </c>
      <c r="BT48" s="109">
        <v>1.2</v>
      </c>
      <c r="BU48" s="109">
        <v>2.0299999999999998</v>
      </c>
      <c r="BV48" s="109">
        <v>2.83</v>
      </c>
      <c r="BW48" s="113">
        <v>1.29</v>
      </c>
      <c r="BX48" s="83"/>
      <c r="BY48" s="99">
        <v>1906</v>
      </c>
      <c r="BZ48" s="100">
        <v>71604.097999999998</v>
      </c>
      <c r="CA48" s="101">
        <v>44328.642</v>
      </c>
      <c r="CB48" s="101">
        <v>48645.925000000003</v>
      </c>
      <c r="CC48" s="103">
        <v>2731.9279999999999</v>
      </c>
    </row>
    <row r="49" spans="1:81" ht="16.5" customHeight="1" x14ac:dyDescent="0.25">
      <c r="A49" s="165"/>
      <c r="B49" s="83"/>
      <c r="C49" s="83"/>
      <c r="D49" s="83"/>
      <c r="E49" s="83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37"/>
      <c r="AO49" s="37"/>
      <c r="AP49" s="37"/>
      <c r="AQ49" s="83"/>
      <c r="AR49" s="117">
        <v>1911</v>
      </c>
      <c r="AS49" s="118">
        <v>131280.133</v>
      </c>
      <c r="AT49" s="119">
        <v>114733.52800000001</v>
      </c>
      <c r="AU49" s="119">
        <v>35402.713000000003</v>
      </c>
      <c r="AV49" s="119">
        <v>684706</v>
      </c>
      <c r="AW49" s="121">
        <v>0</v>
      </c>
      <c r="AX49" s="170"/>
      <c r="AY49" s="117">
        <v>1908</v>
      </c>
      <c r="AZ49" s="87">
        <v>0.1704</v>
      </c>
      <c r="BA49" s="123">
        <v>0.1242</v>
      </c>
      <c r="BB49" s="123">
        <v>0.18210000000000001</v>
      </c>
      <c r="BC49" s="123">
        <v>0.29270000000000002</v>
      </c>
      <c r="BD49" s="123">
        <v>0.28000000000000003</v>
      </c>
      <c r="BE49" s="123">
        <v>0.56999999999999995</v>
      </c>
      <c r="BF49" s="123">
        <v>0.79</v>
      </c>
      <c r="BG49" s="123">
        <v>1.38</v>
      </c>
      <c r="BH49" s="88">
        <v>0.5</v>
      </c>
      <c r="BI49" s="83"/>
      <c r="BJ49" s="117">
        <v>1932</v>
      </c>
      <c r="BK49" s="127" t="s">
        <v>222</v>
      </c>
      <c r="BL49" s="128" t="s">
        <v>222</v>
      </c>
      <c r="BM49" s="128">
        <v>42004</v>
      </c>
      <c r="BN49" s="128">
        <v>317309</v>
      </c>
      <c r="BO49" s="128">
        <v>581789</v>
      </c>
      <c r="BP49" s="129">
        <v>322530</v>
      </c>
      <c r="BQ49" s="83"/>
      <c r="BR49" s="117">
        <v>1907</v>
      </c>
      <c r="BS49" s="87" t="s">
        <v>220</v>
      </c>
      <c r="BT49" s="123">
        <v>1.26</v>
      </c>
      <c r="BU49" s="123">
        <v>2</v>
      </c>
      <c r="BV49" s="123">
        <v>2.95</v>
      </c>
      <c r="BW49" s="88">
        <v>1.3</v>
      </c>
      <c r="BX49" s="83"/>
      <c r="BY49" s="117">
        <v>1907</v>
      </c>
      <c r="BZ49" s="118">
        <v>81491.262000000002</v>
      </c>
      <c r="CA49" s="119">
        <v>70583.32699999999</v>
      </c>
      <c r="CB49" s="119">
        <v>55963.728000000003</v>
      </c>
      <c r="CC49" s="121">
        <v>2775.8029999999999</v>
      </c>
    </row>
    <row r="50" spans="1:81" x14ac:dyDescent="0.25">
      <c r="A50" s="165"/>
      <c r="B50" s="83"/>
      <c r="C50" s="83"/>
      <c r="D50" s="83"/>
      <c r="E50" s="83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148"/>
      <c r="AO50" s="148"/>
      <c r="AP50" s="148"/>
      <c r="AQ50" s="83"/>
      <c r="AR50" s="99">
        <v>1912</v>
      </c>
      <c r="AS50" s="100">
        <v>125200</v>
      </c>
      <c r="AT50" s="101">
        <v>120900</v>
      </c>
      <c r="AU50" s="101">
        <v>35402.713000000003</v>
      </c>
      <c r="AV50" s="101">
        <v>679838</v>
      </c>
      <c r="AW50" s="103">
        <v>5000.9160000000002</v>
      </c>
      <c r="AX50" s="170"/>
      <c r="AY50" s="99">
        <v>1909</v>
      </c>
      <c r="AZ50" s="107">
        <v>0.18</v>
      </c>
      <c r="BA50" s="109">
        <v>0.12</v>
      </c>
      <c r="BB50" s="109" t="s">
        <v>222</v>
      </c>
      <c r="BC50" s="109">
        <v>0.3</v>
      </c>
      <c r="BD50" s="109">
        <v>0.28999999999999998</v>
      </c>
      <c r="BE50" s="109">
        <v>0.64</v>
      </c>
      <c r="BF50" s="109">
        <v>0.91</v>
      </c>
      <c r="BG50" s="109">
        <v>1.69</v>
      </c>
      <c r="BH50" s="113">
        <v>0.51</v>
      </c>
      <c r="BI50" s="83"/>
      <c r="BJ50" s="99">
        <v>1933</v>
      </c>
      <c r="BK50" s="114" t="s">
        <v>222</v>
      </c>
      <c r="BL50" s="115" t="s">
        <v>222</v>
      </c>
      <c r="BM50" s="115">
        <v>30952</v>
      </c>
      <c r="BN50" s="115">
        <v>325598</v>
      </c>
      <c r="BO50" s="115">
        <v>532493</v>
      </c>
      <c r="BP50" s="116">
        <v>261947</v>
      </c>
      <c r="BQ50" s="83"/>
      <c r="BR50" s="99">
        <v>1908</v>
      </c>
      <c r="BS50" s="107" t="s">
        <v>220</v>
      </c>
      <c r="BT50" s="109">
        <v>1.21</v>
      </c>
      <c r="BU50" s="109">
        <v>2.16</v>
      </c>
      <c r="BV50" s="109">
        <v>3.03</v>
      </c>
      <c r="BW50" s="113">
        <v>1.33</v>
      </c>
      <c r="BX50" s="83"/>
      <c r="BY50" s="99">
        <v>1908</v>
      </c>
      <c r="BZ50" s="100">
        <v>77749.077999999994</v>
      </c>
      <c r="CA50" s="101">
        <v>75635.085999999996</v>
      </c>
      <c r="CB50" s="101">
        <v>46511.481</v>
      </c>
      <c r="CC50" s="103">
        <v>2820.3820000000001</v>
      </c>
    </row>
    <row r="51" spans="1:81" x14ac:dyDescent="0.25">
      <c r="A51" s="165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148"/>
      <c r="AO51" s="148"/>
      <c r="AP51" s="148"/>
      <c r="AQ51" s="83"/>
      <c r="AR51" s="117">
        <v>1913</v>
      </c>
      <c r="AS51" s="118" t="s">
        <v>222</v>
      </c>
      <c r="AT51" s="119" t="s">
        <v>222</v>
      </c>
      <c r="AU51" s="119" t="s">
        <v>222</v>
      </c>
      <c r="AV51" s="119" t="s">
        <v>222</v>
      </c>
      <c r="AW51" s="121">
        <v>34649.915000000001</v>
      </c>
      <c r="AX51" s="170"/>
      <c r="AY51" s="154">
        <v>1910</v>
      </c>
      <c r="AZ51" s="141">
        <v>0.16</v>
      </c>
      <c r="BA51" s="158">
        <v>0.1</v>
      </c>
      <c r="BB51" s="158" t="s">
        <v>222</v>
      </c>
      <c r="BC51" s="158">
        <v>0.28000000000000003</v>
      </c>
      <c r="BD51" s="158">
        <v>0.28000000000000003</v>
      </c>
      <c r="BE51" s="158">
        <v>0.68</v>
      </c>
      <c r="BF51" s="158">
        <v>0.88</v>
      </c>
      <c r="BG51" s="158">
        <v>1.63</v>
      </c>
      <c r="BH51" s="142">
        <v>0.59</v>
      </c>
      <c r="BI51" s="83"/>
      <c r="BJ51" s="117">
        <v>1934</v>
      </c>
      <c r="BK51" s="127" t="s">
        <v>222</v>
      </c>
      <c r="BL51" s="128" t="s">
        <v>222</v>
      </c>
      <c r="BM51" s="128">
        <v>31290</v>
      </c>
      <c r="BN51" s="128">
        <v>325628</v>
      </c>
      <c r="BO51" s="128">
        <v>569673</v>
      </c>
      <c r="BP51" s="129">
        <v>320412</v>
      </c>
      <c r="BQ51" s="83"/>
      <c r="BR51" s="117">
        <v>1909</v>
      </c>
      <c r="BS51" s="87" t="s">
        <v>220</v>
      </c>
      <c r="BT51" s="123">
        <v>1.42</v>
      </c>
      <c r="BU51" s="123">
        <v>2.12</v>
      </c>
      <c r="BV51" s="123">
        <v>3.13</v>
      </c>
      <c r="BW51" s="88">
        <v>1.4</v>
      </c>
      <c r="BX51" s="83"/>
      <c r="BY51" s="117">
        <v>1909</v>
      </c>
      <c r="BZ51" s="118">
        <v>92981.755000000005</v>
      </c>
      <c r="CA51" s="119">
        <v>73535.085999999996</v>
      </c>
      <c r="CB51" s="119">
        <v>49998.082000000002</v>
      </c>
      <c r="CC51" s="121">
        <v>2865.6770000000001</v>
      </c>
    </row>
    <row r="52" spans="1:81" x14ac:dyDescent="0.25">
      <c r="A52" s="165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148"/>
      <c r="AO52" s="148"/>
      <c r="AP52" s="148"/>
      <c r="AQ52" s="83"/>
      <c r="AR52" s="99">
        <v>1914</v>
      </c>
      <c r="AS52" s="100" t="s">
        <v>222</v>
      </c>
      <c r="AT52" s="101" t="s">
        <v>222</v>
      </c>
      <c r="AU52" s="101" t="s">
        <v>222</v>
      </c>
      <c r="AV52" s="101" t="s">
        <v>222</v>
      </c>
      <c r="AW52" s="103">
        <v>170276.9</v>
      </c>
      <c r="AX52" s="170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99">
        <v>1935</v>
      </c>
      <c r="BK52" s="114" t="s">
        <v>222</v>
      </c>
      <c r="BL52" s="115" t="s">
        <v>222</v>
      </c>
      <c r="BM52" s="115">
        <v>33422</v>
      </c>
      <c r="BN52" s="115">
        <v>330051</v>
      </c>
      <c r="BO52" s="115">
        <v>594457</v>
      </c>
      <c r="BP52" s="116">
        <v>299930</v>
      </c>
      <c r="BQ52" s="83"/>
      <c r="BR52" s="135">
        <v>1910</v>
      </c>
      <c r="BS52" s="171" t="s">
        <v>220</v>
      </c>
      <c r="BT52" s="172">
        <v>1.45</v>
      </c>
      <c r="BU52" s="172">
        <v>2.5099999999999998</v>
      </c>
      <c r="BV52" s="172">
        <v>3.39</v>
      </c>
      <c r="BW52" s="173">
        <v>1.61</v>
      </c>
      <c r="BX52" s="83"/>
      <c r="BY52" s="99">
        <v>1910</v>
      </c>
      <c r="BZ52" s="100">
        <v>98388.028000000006</v>
      </c>
      <c r="CA52" s="101">
        <v>84695.641000000003</v>
      </c>
      <c r="CB52" s="101">
        <v>57764.89</v>
      </c>
      <c r="CC52" s="103">
        <v>2911.701</v>
      </c>
    </row>
    <row r="53" spans="1:81" ht="15" customHeight="1" x14ac:dyDescent="0.25">
      <c r="A53" s="165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150"/>
      <c r="R53" s="146"/>
      <c r="S53" s="146"/>
      <c r="T53" s="147"/>
      <c r="U53" s="147"/>
      <c r="V53" s="147"/>
      <c r="W53" s="147"/>
      <c r="X53" s="147"/>
      <c r="Y53" s="147"/>
      <c r="Z53" s="147"/>
      <c r="AA53" s="147"/>
      <c r="AB53" s="148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148"/>
      <c r="AO53" s="148"/>
      <c r="AP53" s="148"/>
      <c r="AQ53" s="83"/>
      <c r="AR53" s="117">
        <v>1915</v>
      </c>
      <c r="AS53" s="118" t="s">
        <v>222</v>
      </c>
      <c r="AT53" s="119" t="s">
        <v>222</v>
      </c>
      <c r="AU53" s="119" t="s">
        <v>222</v>
      </c>
      <c r="AV53" s="119" t="s">
        <v>222</v>
      </c>
      <c r="AW53" s="121">
        <v>240846.36199999999</v>
      </c>
      <c r="AX53" s="170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117">
        <v>1936</v>
      </c>
      <c r="BK53" s="127" t="s">
        <v>222</v>
      </c>
      <c r="BL53" s="128" t="s">
        <v>222</v>
      </c>
      <c r="BM53" s="128">
        <v>32931</v>
      </c>
      <c r="BN53" s="128">
        <v>361268</v>
      </c>
      <c r="BO53" s="128">
        <v>611344</v>
      </c>
      <c r="BP53" s="129">
        <v>233559</v>
      </c>
      <c r="BQ53" s="83"/>
      <c r="BR53" s="153"/>
      <c r="BS53" s="153"/>
      <c r="BT53" s="153"/>
      <c r="BU53" s="153"/>
      <c r="BV53" s="153"/>
      <c r="BW53" s="153"/>
      <c r="BX53" s="83"/>
      <c r="BY53" s="117">
        <v>1911</v>
      </c>
      <c r="BZ53" s="118">
        <v>116916.352</v>
      </c>
      <c r="CA53" s="119">
        <v>115425.41499999999</v>
      </c>
      <c r="CB53" s="119">
        <v>54087.413999999997</v>
      </c>
      <c r="CC53" s="121">
        <v>3068.48</v>
      </c>
    </row>
    <row r="54" spans="1:81" x14ac:dyDescent="0.25">
      <c r="A54" s="165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145"/>
      <c r="R54" s="146"/>
      <c r="S54" s="146"/>
      <c r="T54" s="147"/>
      <c r="U54" s="147"/>
      <c r="V54" s="147"/>
      <c r="W54" s="147"/>
      <c r="X54" s="147"/>
      <c r="Y54" s="147"/>
      <c r="Z54" s="147"/>
      <c r="AA54" s="147"/>
      <c r="AB54" s="148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148"/>
      <c r="AO54" s="148"/>
      <c r="AP54" s="148"/>
      <c r="AQ54" s="83"/>
      <c r="AR54" s="99">
        <v>1916</v>
      </c>
      <c r="AS54" s="100" t="s">
        <v>222</v>
      </c>
      <c r="AT54" s="101" t="s">
        <v>222</v>
      </c>
      <c r="AU54" s="101" t="s">
        <v>222</v>
      </c>
      <c r="AV54" s="101" t="s">
        <v>222</v>
      </c>
      <c r="AW54" s="103">
        <v>236883.70800000001</v>
      </c>
      <c r="AX54" s="170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83"/>
      <c r="BJ54" s="99">
        <v>1937</v>
      </c>
      <c r="BK54" s="114" t="s">
        <v>222</v>
      </c>
      <c r="BL54" s="115" t="s">
        <v>222</v>
      </c>
      <c r="BM54" s="115">
        <v>44290</v>
      </c>
      <c r="BN54" s="115">
        <v>372771</v>
      </c>
      <c r="BO54" s="115">
        <v>701161</v>
      </c>
      <c r="BP54" s="116">
        <v>289606</v>
      </c>
      <c r="BQ54" s="83"/>
      <c r="BR54" s="83"/>
      <c r="BS54" s="83"/>
      <c r="BT54" s="83"/>
      <c r="BU54" s="83"/>
      <c r="BV54" s="83"/>
      <c r="BW54" s="83"/>
      <c r="BX54" s="83"/>
      <c r="BY54" s="99">
        <v>1912</v>
      </c>
      <c r="BZ54" s="100">
        <v>84221.349000000002</v>
      </c>
      <c r="CA54" s="101">
        <v>106093.53200000001</v>
      </c>
      <c r="CB54" s="101">
        <v>63271.623</v>
      </c>
      <c r="CC54" s="103">
        <v>3052.8</v>
      </c>
    </row>
    <row r="55" spans="1:81" x14ac:dyDescent="0.25">
      <c r="A55" s="165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150"/>
      <c r="R55" s="146"/>
      <c r="S55" s="146"/>
      <c r="T55" s="147"/>
      <c r="U55" s="147"/>
      <c r="V55" s="147"/>
      <c r="W55" s="147"/>
      <c r="X55" s="147"/>
      <c r="Y55" s="147"/>
      <c r="Z55" s="147"/>
      <c r="AA55" s="147"/>
      <c r="AB55" s="148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148"/>
      <c r="AO55" s="148"/>
      <c r="AP55" s="148"/>
      <c r="AQ55" s="83"/>
      <c r="AR55" s="117">
        <v>1917</v>
      </c>
      <c r="AS55" s="118" t="s">
        <v>222</v>
      </c>
      <c r="AT55" s="119" t="s">
        <v>222</v>
      </c>
      <c r="AU55" s="119" t="s">
        <v>222</v>
      </c>
      <c r="AV55" s="119" t="s">
        <v>222</v>
      </c>
      <c r="AW55" s="121">
        <v>238575.712</v>
      </c>
      <c r="AX55" s="170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83"/>
      <c r="BJ55" s="117">
        <v>1938</v>
      </c>
      <c r="BK55" s="127" t="s">
        <v>222</v>
      </c>
      <c r="BL55" s="128" t="s">
        <v>222</v>
      </c>
      <c r="BM55" s="128">
        <v>89832</v>
      </c>
      <c r="BN55" s="128">
        <v>392884</v>
      </c>
      <c r="BO55" s="128">
        <v>728283</v>
      </c>
      <c r="BP55" s="129">
        <v>362650</v>
      </c>
      <c r="BQ55" s="83"/>
      <c r="BR55" s="83"/>
      <c r="BS55" s="83"/>
      <c r="BT55" s="83"/>
      <c r="BU55" s="83"/>
      <c r="BV55" s="83"/>
      <c r="BW55" s="83"/>
      <c r="BX55" s="165"/>
      <c r="BY55" s="117">
        <v>1913</v>
      </c>
      <c r="BZ55" s="118" t="s">
        <v>222</v>
      </c>
      <c r="CA55" s="119" t="s">
        <v>222</v>
      </c>
      <c r="CB55" s="119" t="s">
        <v>222</v>
      </c>
      <c r="CC55" s="121">
        <v>3003.6</v>
      </c>
    </row>
    <row r="56" spans="1:81" x14ac:dyDescent="0.25">
      <c r="A56" s="165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145"/>
      <c r="R56" s="146"/>
      <c r="S56" s="146"/>
      <c r="T56" s="147"/>
      <c r="U56" s="147"/>
      <c r="V56" s="147"/>
      <c r="W56" s="147"/>
      <c r="X56" s="147"/>
      <c r="Y56" s="147"/>
      <c r="Z56" s="147"/>
      <c r="AA56" s="147"/>
      <c r="AB56" s="148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148"/>
      <c r="AO56" s="148"/>
      <c r="AP56" s="148"/>
      <c r="AQ56" s="83"/>
      <c r="AR56" s="99">
        <v>1918</v>
      </c>
      <c r="AS56" s="100" t="s">
        <v>222</v>
      </c>
      <c r="AT56" s="101" t="s">
        <v>222</v>
      </c>
      <c r="AU56" s="101" t="s">
        <v>222</v>
      </c>
      <c r="AV56" s="101" t="s">
        <v>222</v>
      </c>
      <c r="AW56" s="103">
        <v>263053.484</v>
      </c>
      <c r="AX56" s="170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83"/>
      <c r="BJ56" s="135">
        <v>1939</v>
      </c>
      <c r="BK56" s="174" t="s">
        <v>222</v>
      </c>
      <c r="BL56" s="175" t="s">
        <v>222</v>
      </c>
      <c r="BM56" s="175" t="s">
        <v>222</v>
      </c>
      <c r="BN56" s="175">
        <v>406735</v>
      </c>
      <c r="BO56" s="175">
        <v>767010</v>
      </c>
      <c r="BP56" s="176">
        <v>417608</v>
      </c>
      <c r="BQ56" s="83"/>
      <c r="BR56" s="83"/>
      <c r="BS56" s="83"/>
      <c r="BT56" s="83"/>
      <c r="BU56" s="83"/>
      <c r="BV56" s="83"/>
      <c r="BW56" s="83"/>
      <c r="BX56" s="83"/>
      <c r="BY56" s="99">
        <v>1914</v>
      </c>
      <c r="BZ56" s="100" t="s">
        <v>222</v>
      </c>
      <c r="CA56" s="101" t="s">
        <v>222</v>
      </c>
      <c r="CB56" s="101" t="s">
        <v>222</v>
      </c>
      <c r="CC56" s="103">
        <v>2971.7</v>
      </c>
    </row>
    <row r="57" spans="1:81" x14ac:dyDescent="0.25">
      <c r="A57" s="165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150"/>
      <c r="R57" s="146"/>
      <c r="S57" s="146"/>
      <c r="T57" s="147"/>
      <c r="U57" s="147"/>
      <c r="V57" s="147"/>
      <c r="W57" s="147"/>
      <c r="X57" s="147"/>
      <c r="Y57" s="147"/>
      <c r="Z57" s="147"/>
      <c r="AA57" s="147"/>
      <c r="AB57" s="148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148"/>
      <c r="AO57" s="148"/>
      <c r="AP57" s="148"/>
      <c r="AQ57" s="83"/>
      <c r="AR57" s="117">
        <v>1919</v>
      </c>
      <c r="AS57" s="118" t="s">
        <v>222</v>
      </c>
      <c r="AT57" s="119" t="s">
        <v>222</v>
      </c>
      <c r="AU57" s="119" t="s">
        <v>222</v>
      </c>
      <c r="AV57" s="119" t="s">
        <v>222</v>
      </c>
      <c r="AW57" s="121">
        <v>585916.84</v>
      </c>
      <c r="AX57" s="170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Q57" s="83"/>
      <c r="BR57" s="83"/>
      <c r="BS57" s="83"/>
      <c r="BT57" s="83"/>
      <c r="BU57" s="83"/>
      <c r="BV57" s="83"/>
      <c r="BW57" s="83"/>
      <c r="BX57" s="83"/>
      <c r="BY57" s="117">
        <v>1915</v>
      </c>
      <c r="BZ57" s="118" t="s">
        <v>222</v>
      </c>
      <c r="CA57" s="119" t="s">
        <v>222</v>
      </c>
      <c r="CB57" s="119" t="s">
        <v>222</v>
      </c>
      <c r="CC57" s="121">
        <v>2799.5</v>
      </c>
    </row>
    <row r="58" spans="1:81" x14ac:dyDescent="0.25">
      <c r="A58" s="165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145"/>
      <c r="R58" s="146"/>
      <c r="S58" s="146"/>
      <c r="T58" s="147"/>
      <c r="U58" s="147"/>
      <c r="V58" s="147"/>
      <c r="W58" s="147"/>
      <c r="X58" s="147"/>
      <c r="Y58" s="147"/>
      <c r="Z58" s="147"/>
      <c r="AA58" s="147"/>
      <c r="AB58" s="148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148"/>
      <c r="AO58" s="148"/>
      <c r="AP58" s="148"/>
      <c r="AQ58" s="83"/>
      <c r="AR58" s="135">
        <v>1920</v>
      </c>
      <c r="AS58" s="177" t="s">
        <v>222</v>
      </c>
      <c r="AT58" s="178" t="s">
        <v>222</v>
      </c>
      <c r="AU58" s="178" t="s">
        <v>222</v>
      </c>
      <c r="AV58" s="178" t="s">
        <v>222</v>
      </c>
      <c r="AW58" s="179">
        <v>636414.04299999995</v>
      </c>
      <c r="AX58" s="170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Q58" s="83"/>
      <c r="BR58" s="83"/>
      <c r="BS58" s="83"/>
      <c r="BT58" s="83"/>
      <c r="BU58" s="83"/>
      <c r="BV58" s="83"/>
      <c r="BW58" s="83"/>
      <c r="BX58" s="83"/>
      <c r="BY58" s="99">
        <v>1916</v>
      </c>
      <c r="BZ58" s="100" t="s">
        <v>222</v>
      </c>
      <c r="CA58" s="101" t="s">
        <v>222</v>
      </c>
      <c r="CB58" s="101" t="s">
        <v>222</v>
      </c>
      <c r="CC58" s="103">
        <v>2741.3</v>
      </c>
    </row>
    <row r="59" spans="1:81" x14ac:dyDescent="0.25">
      <c r="A59" s="165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150"/>
      <c r="R59" s="146"/>
      <c r="S59" s="146"/>
      <c r="T59" s="147"/>
      <c r="U59" s="147"/>
      <c r="V59" s="147"/>
      <c r="W59" s="147"/>
      <c r="X59" s="147"/>
      <c r="Y59" s="147"/>
      <c r="Z59" s="147"/>
      <c r="AA59" s="147"/>
      <c r="AB59" s="148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148"/>
      <c r="AO59" s="148"/>
      <c r="AP59" s="148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Q59" s="83"/>
      <c r="BR59" s="83"/>
      <c r="BS59" s="83"/>
      <c r="BT59" s="83"/>
      <c r="BU59" s="83"/>
      <c r="BV59" s="83"/>
      <c r="BW59" s="83"/>
      <c r="BX59" s="83"/>
      <c r="BY59" s="117">
        <v>1917</v>
      </c>
      <c r="BZ59" s="118" t="s">
        <v>222</v>
      </c>
      <c r="CA59" s="119" t="s">
        <v>222</v>
      </c>
      <c r="CB59" s="119" t="s">
        <v>222</v>
      </c>
      <c r="CC59" s="121">
        <v>2693.5</v>
      </c>
    </row>
    <row r="60" spans="1:81" ht="15.75" customHeight="1" x14ac:dyDescent="0.25">
      <c r="A60" s="165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145"/>
      <c r="R60" s="146"/>
      <c r="S60" s="146"/>
      <c r="T60" s="147"/>
      <c r="U60" s="147"/>
      <c r="V60" s="147"/>
      <c r="W60" s="147"/>
      <c r="X60" s="147"/>
      <c r="Y60" s="147"/>
      <c r="Z60" s="147"/>
      <c r="AA60" s="147"/>
      <c r="AB60" s="148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148"/>
      <c r="AO60" s="148"/>
      <c r="AP60" s="148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Q60" s="83"/>
      <c r="BR60" s="83"/>
      <c r="BS60" s="83"/>
      <c r="BT60" s="83"/>
      <c r="BU60" s="83"/>
      <c r="BV60" s="83"/>
      <c r="BW60" s="83"/>
      <c r="BX60" s="83"/>
      <c r="BY60" s="99">
        <v>1918</v>
      </c>
      <c r="BZ60" s="100" t="s">
        <v>222</v>
      </c>
      <c r="CA60" s="101" t="s">
        <v>222</v>
      </c>
      <c r="CB60" s="101" t="s">
        <v>222</v>
      </c>
      <c r="CC60" s="103">
        <v>2607.4</v>
      </c>
    </row>
    <row r="61" spans="1:81" x14ac:dyDescent="0.25">
      <c r="A61" s="165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148"/>
      <c r="Q61" s="150"/>
      <c r="R61" s="146"/>
      <c r="S61" s="146"/>
      <c r="T61" s="147"/>
      <c r="U61" s="147"/>
      <c r="V61" s="147"/>
      <c r="W61" s="147"/>
      <c r="X61" s="147"/>
      <c r="Y61" s="147"/>
      <c r="Z61" s="147"/>
      <c r="AA61" s="147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Q61" s="83"/>
      <c r="BR61" s="83"/>
      <c r="BS61" s="83"/>
      <c r="BT61" s="83"/>
      <c r="BU61" s="83"/>
      <c r="BV61" s="83"/>
      <c r="BW61" s="83"/>
      <c r="BX61" s="83"/>
      <c r="BY61" s="117">
        <v>1919</v>
      </c>
      <c r="BZ61" s="118" t="s">
        <v>222</v>
      </c>
      <c r="CA61" s="119" t="s">
        <v>222</v>
      </c>
      <c r="CB61" s="119" t="s">
        <v>222</v>
      </c>
      <c r="CC61" s="121">
        <v>2665.7890000000002</v>
      </c>
    </row>
    <row r="62" spans="1:81" x14ac:dyDescent="0.25">
      <c r="A62" s="165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148"/>
      <c r="Q62" s="145"/>
      <c r="R62" s="146"/>
      <c r="S62" s="146"/>
      <c r="T62" s="147"/>
      <c r="U62" s="147"/>
      <c r="V62" s="147"/>
      <c r="W62" s="147"/>
      <c r="X62" s="147"/>
      <c r="Y62" s="147"/>
      <c r="Z62" s="147"/>
      <c r="AA62" s="147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135">
        <v>1920</v>
      </c>
      <c r="BZ62" s="177" t="s">
        <v>222</v>
      </c>
      <c r="CA62" s="178" t="s">
        <v>222</v>
      </c>
      <c r="CB62" s="178" t="s">
        <v>222</v>
      </c>
      <c r="CC62" s="179">
        <v>2724.76</v>
      </c>
    </row>
    <row r="63" spans="1:81" x14ac:dyDescent="0.25">
      <c r="A63" s="165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145"/>
      <c r="R63" s="146"/>
      <c r="S63" s="146"/>
      <c r="T63" s="147"/>
      <c r="U63" s="147"/>
      <c r="V63" s="147"/>
      <c r="W63" s="147"/>
      <c r="X63" s="147"/>
      <c r="Y63" s="147"/>
      <c r="Z63" s="180"/>
      <c r="AA63" s="147"/>
      <c r="AB63" s="148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148"/>
      <c r="AO63" s="148"/>
      <c r="AP63" s="148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</row>
    <row r="64" spans="1:81" x14ac:dyDescent="0.25">
      <c r="A64" s="165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181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148"/>
      <c r="AO64" s="148"/>
      <c r="AP64" s="148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</row>
    <row r="65" spans="1:81" x14ac:dyDescent="0.25">
      <c r="A65" s="165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148"/>
      <c r="AO65" s="148"/>
      <c r="AP65" s="148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</row>
    <row r="66" spans="1:81" ht="20.25" customHeight="1" x14ac:dyDescent="0.25">
      <c r="A66" s="165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148"/>
      <c r="AO66" s="148"/>
      <c r="AP66" s="148"/>
      <c r="AQ66" s="182"/>
      <c r="AR66" s="83"/>
      <c r="AS66" s="83"/>
      <c r="AT66" s="83"/>
      <c r="AU66" s="83"/>
      <c r="AV66" s="83"/>
      <c r="AW66" s="83"/>
      <c r="AX66" s="182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182"/>
      <c r="BR66" s="83"/>
      <c r="BS66" s="83"/>
      <c r="BT66" s="83"/>
      <c r="BU66" s="83"/>
      <c r="BV66" s="83"/>
      <c r="BW66" s="83"/>
      <c r="BX66" s="182"/>
      <c r="BY66" s="83"/>
      <c r="BZ66" s="83"/>
      <c r="CA66" s="83"/>
      <c r="CB66" s="83"/>
      <c r="CC66" s="83"/>
    </row>
    <row r="67" spans="1:81" x14ac:dyDescent="0.25">
      <c r="A67" s="165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148"/>
      <c r="AO67" s="148"/>
      <c r="AP67" s="148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</row>
    <row r="68" spans="1:81" x14ac:dyDescent="0.25">
      <c r="A68" s="165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148"/>
      <c r="AO68" s="148"/>
      <c r="AP68" s="148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</row>
    <row r="69" spans="1:81" x14ac:dyDescent="0.25">
      <c r="A69" s="165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148"/>
      <c r="AO69" s="148"/>
      <c r="AP69" s="148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</row>
    <row r="70" spans="1:81" x14ac:dyDescent="0.25">
      <c r="A70" s="165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148"/>
      <c r="AO70" s="148"/>
      <c r="AP70" s="148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</row>
    <row r="71" spans="1:81" x14ac:dyDescent="0.25">
      <c r="A71" s="165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148"/>
      <c r="AO71" s="148"/>
      <c r="AP71" s="148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</row>
    <row r="72" spans="1:81" x14ac:dyDescent="0.25">
      <c r="A72" s="165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148"/>
      <c r="AO72" s="148"/>
      <c r="AP72" s="148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</row>
    <row r="73" spans="1:81" x14ac:dyDescent="0.25">
      <c r="A73" s="165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148"/>
      <c r="AO73" s="148"/>
      <c r="AP73" s="148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</row>
    <row r="74" spans="1:81" x14ac:dyDescent="0.25">
      <c r="A74" s="165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148"/>
      <c r="AO74" s="148"/>
      <c r="AP74" s="148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</row>
    <row r="75" spans="1:81" x14ac:dyDescent="0.25">
      <c r="A75" s="165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148"/>
      <c r="AO75" s="148"/>
      <c r="AP75" s="148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</row>
    <row r="76" spans="1:81" x14ac:dyDescent="0.25">
      <c r="A76" s="165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148"/>
      <c r="AO76" s="148"/>
      <c r="AP76" s="148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</row>
    <row r="77" spans="1:81" x14ac:dyDescent="0.25">
      <c r="A77" s="165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148"/>
      <c r="AO77" s="148"/>
      <c r="AP77" s="148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</row>
    <row r="78" spans="1:81" x14ac:dyDescent="0.25">
      <c r="A78" s="165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148"/>
      <c r="AO78" s="148"/>
      <c r="AP78" s="148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</row>
    <row r="79" spans="1:81" x14ac:dyDescent="0.25">
      <c r="A79" s="165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148"/>
      <c r="AO79" s="148"/>
      <c r="AP79" s="148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</row>
    <row r="80" spans="1:81" x14ac:dyDescent="0.25">
      <c r="A80" s="165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148"/>
      <c r="AO80" s="148"/>
      <c r="AP80" s="148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</row>
    <row r="81" spans="1:81" x14ac:dyDescent="0.25">
      <c r="A81" s="165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148"/>
      <c r="AO81" s="148"/>
      <c r="AP81" s="148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</row>
    <row r="82" spans="1:81" x14ac:dyDescent="0.25">
      <c r="A82" s="165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148"/>
      <c r="AO82" s="148"/>
      <c r="AP82" s="148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</row>
    <row r="83" spans="1:81" x14ac:dyDescent="0.25">
      <c r="A83" s="165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148"/>
      <c r="AO83" s="148"/>
      <c r="AP83" s="148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</row>
    <row r="84" spans="1:81" x14ac:dyDescent="0.25">
      <c r="A84" s="165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148"/>
      <c r="AO84" s="148"/>
      <c r="AP84" s="148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</row>
    <row r="85" spans="1:81" x14ac:dyDescent="0.25">
      <c r="A85" s="165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148"/>
      <c r="AO85" s="148"/>
      <c r="AP85" s="148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</row>
    <row r="86" spans="1:81" x14ac:dyDescent="0.25">
      <c r="A86" s="165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148"/>
      <c r="AO86" s="148"/>
      <c r="AP86" s="148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</row>
    <row r="87" spans="1:81" x14ac:dyDescent="0.25">
      <c r="A87" s="165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148"/>
      <c r="AO87" s="148"/>
      <c r="AP87" s="148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</row>
    <row r="88" spans="1:81" x14ac:dyDescent="0.25">
      <c r="A88" s="165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148"/>
      <c r="AO88" s="148"/>
      <c r="AP88" s="148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</row>
    <row r="89" spans="1:81" x14ac:dyDescent="0.25">
      <c r="A89" s="165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148"/>
      <c r="AO89" s="148"/>
      <c r="AP89" s="148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</row>
    <row r="90" spans="1:81" x14ac:dyDescent="0.25">
      <c r="A90" s="165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148"/>
      <c r="AO90" s="148"/>
      <c r="AP90" s="148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</row>
    <row r="91" spans="1:81" x14ac:dyDescent="0.25">
      <c r="A91" s="165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148"/>
      <c r="AO91" s="148"/>
      <c r="AP91" s="148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</row>
    <row r="92" spans="1:81" x14ac:dyDescent="0.25">
      <c r="A92" s="165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148"/>
      <c r="AO92" s="148"/>
      <c r="AP92" s="148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</row>
    <row r="93" spans="1:81" x14ac:dyDescent="0.25">
      <c r="A93" s="165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148"/>
      <c r="AO93" s="148"/>
      <c r="AP93" s="148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</row>
    <row r="94" spans="1:81" x14ac:dyDescent="0.25">
      <c r="A94" s="165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148"/>
      <c r="AO94" s="148"/>
      <c r="AP94" s="148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</row>
    <row r="95" spans="1:81" x14ac:dyDescent="0.25">
      <c r="A95" s="165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148"/>
      <c r="AO95" s="148"/>
      <c r="AP95" s="148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</row>
    <row r="96" spans="1:81" x14ac:dyDescent="0.25">
      <c r="A96" s="165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148"/>
      <c r="AO96" s="148"/>
      <c r="AP96" s="148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</row>
    <row r="97" spans="1:81" x14ac:dyDescent="0.25">
      <c r="A97" s="165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148"/>
      <c r="AO97" s="148"/>
      <c r="AP97" s="148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</row>
    <row r="98" spans="1:81" x14ac:dyDescent="0.25">
      <c r="A98" s="165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148"/>
      <c r="AO98" s="148"/>
      <c r="AP98" s="148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</row>
    <row r="99" spans="1:81" x14ac:dyDescent="0.25">
      <c r="A99" s="165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148"/>
      <c r="AO99" s="148"/>
      <c r="AP99" s="148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</row>
    <row r="100" spans="1:81" x14ac:dyDescent="0.25">
      <c r="A100" s="165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148"/>
      <c r="AO100" s="148"/>
      <c r="AP100" s="148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</row>
    <row r="101" spans="1:81" x14ac:dyDescent="0.25">
      <c r="A101" s="165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148"/>
      <c r="AO101" s="148"/>
      <c r="AP101" s="148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</row>
    <row r="102" spans="1:81" x14ac:dyDescent="0.25">
      <c r="A102" s="165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148"/>
      <c r="AO102" s="148"/>
      <c r="AP102" s="148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</row>
    <row r="103" spans="1:81" x14ac:dyDescent="0.25">
      <c r="A103" s="165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148"/>
      <c r="AO103" s="148"/>
      <c r="AP103" s="148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</row>
    <row r="104" spans="1:81" x14ac:dyDescent="0.25">
      <c r="A104" s="165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148"/>
      <c r="AO104" s="148"/>
      <c r="AP104" s="148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</row>
    <row r="105" spans="1:81" x14ac:dyDescent="0.25">
      <c r="A105" s="165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148"/>
      <c r="AO105" s="148"/>
      <c r="AP105" s="148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</row>
    <row r="106" spans="1:81" x14ac:dyDescent="0.25">
      <c r="A106" s="165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148"/>
      <c r="AO106" s="148"/>
      <c r="AP106" s="148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</row>
    <row r="107" spans="1:81" x14ac:dyDescent="0.25">
      <c r="A107" s="165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148"/>
      <c r="AO107" s="148"/>
      <c r="AP107" s="148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</row>
    <row r="108" spans="1:81" x14ac:dyDescent="0.25">
      <c r="A108" s="165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148"/>
      <c r="AO108" s="148"/>
      <c r="AP108" s="148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</row>
    <row r="109" spans="1:81" x14ac:dyDescent="0.25">
      <c r="A109" s="165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148"/>
      <c r="AO109" s="148"/>
      <c r="AP109" s="148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</row>
    <row r="110" spans="1:81" x14ac:dyDescent="0.25">
      <c r="A110" s="165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148"/>
      <c r="AO110" s="148"/>
      <c r="AP110" s="148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</row>
    <row r="111" spans="1:81" x14ac:dyDescent="0.25">
      <c r="A111" s="165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148"/>
      <c r="AO111" s="148"/>
      <c r="AP111" s="148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</row>
    <row r="112" spans="1:81" x14ac:dyDescent="0.25">
      <c r="A112" s="165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148"/>
      <c r="AO112" s="148"/>
      <c r="AP112" s="148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</row>
    <row r="113" spans="1:81" x14ac:dyDescent="0.25">
      <c r="A113" s="165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148"/>
      <c r="AO113" s="148"/>
      <c r="AP113" s="148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</row>
    <row r="114" spans="1:81" x14ac:dyDescent="0.25">
      <c r="A114" s="165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148"/>
      <c r="AO114" s="148"/>
      <c r="AP114" s="148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</row>
    <row r="115" spans="1:81" x14ac:dyDescent="0.25">
      <c r="A115" s="165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148"/>
      <c r="AO115" s="148"/>
      <c r="AP115" s="148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</row>
    <row r="116" spans="1:81" x14ac:dyDescent="0.25">
      <c r="A116" s="165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148"/>
      <c r="AO116" s="148"/>
      <c r="AP116" s="148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</row>
    <row r="117" spans="1:81" x14ac:dyDescent="0.25">
      <c r="A117" s="165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148"/>
      <c r="AO117" s="148"/>
      <c r="AP117" s="148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</row>
    <row r="118" spans="1:81" x14ac:dyDescent="0.25">
      <c r="A118" s="165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148"/>
      <c r="AO118" s="148"/>
      <c r="AP118" s="148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</row>
    <row r="119" spans="1:81" x14ac:dyDescent="0.25">
      <c r="A119" s="165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148"/>
      <c r="AO119" s="148"/>
      <c r="AP119" s="148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</row>
    <row r="120" spans="1:81" x14ac:dyDescent="0.25">
      <c r="A120" s="165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148"/>
      <c r="AO120" s="148"/>
      <c r="AP120" s="148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</row>
    <row r="121" spans="1:81" x14ac:dyDescent="0.25">
      <c r="A121" s="165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148"/>
      <c r="AO121" s="148"/>
      <c r="AP121" s="148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</row>
    <row r="122" spans="1:81" x14ac:dyDescent="0.25">
      <c r="A122" s="165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148"/>
      <c r="AO122" s="148"/>
      <c r="AP122" s="148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</row>
    <row r="123" spans="1:81" x14ac:dyDescent="0.25">
      <c r="A123" s="165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148"/>
      <c r="AO123" s="148"/>
      <c r="AP123" s="148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</row>
    <row r="124" spans="1:81" x14ac:dyDescent="0.25">
      <c r="A124" s="165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148"/>
      <c r="AO124" s="148"/>
      <c r="AP124" s="148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</row>
    <row r="125" spans="1:81" x14ac:dyDescent="0.25">
      <c r="A125" s="165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148"/>
      <c r="AO125" s="148"/>
      <c r="AP125" s="148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</row>
    <row r="126" spans="1:81" x14ac:dyDescent="0.25">
      <c r="A126" s="165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148"/>
      <c r="AO126" s="148"/>
      <c r="AP126" s="148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</row>
    <row r="127" spans="1:81" x14ac:dyDescent="0.25">
      <c r="A127" s="165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148"/>
      <c r="AO127" s="148"/>
      <c r="AP127" s="148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</row>
    <row r="128" spans="1:81" x14ac:dyDescent="0.25">
      <c r="A128" s="165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148"/>
      <c r="AO128" s="148"/>
      <c r="AP128" s="148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</row>
    <row r="129" spans="1:81" x14ac:dyDescent="0.25">
      <c r="A129" s="165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148"/>
      <c r="AO129" s="148"/>
      <c r="AP129" s="148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</row>
    <row r="130" spans="1:81" x14ac:dyDescent="0.25">
      <c r="A130" s="165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</row>
    <row r="131" spans="1:81" x14ac:dyDescent="0.25">
      <c r="A131" s="165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</row>
    <row r="132" spans="1:81" x14ac:dyDescent="0.25">
      <c r="A132" s="165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</row>
    <row r="133" spans="1:81" x14ac:dyDescent="0.25">
      <c r="A133" s="165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</row>
    <row r="134" spans="1:81" x14ac:dyDescent="0.25">
      <c r="A134" s="165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</row>
    <row r="135" spans="1:81" x14ac:dyDescent="0.25">
      <c r="A135" s="165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</row>
    <row r="136" spans="1:81" x14ac:dyDescent="0.25">
      <c r="A136" s="165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</row>
    <row r="137" spans="1:81" x14ac:dyDescent="0.25">
      <c r="A137" s="165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</row>
  </sheetData>
  <mergeCells count="15">
    <mergeCell ref="A42:F42"/>
    <mergeCell ref="H42:M42"/>
    <mergeCell ref="BJ2:BP2"/>
    <mergeCell ref="BR2:BW2"/>
    <mergeCell ref="BY2:CC2"/>
    <mergeCell ref="A3:A4"/>
    <mergeCell ref="H3:H4"/>
    <mergeCell ref="Q3:Q4"/>
    <mergeCell ref="AC3:AC4"/>
    <mergeCell ref="A2:F2"/>
    <mergeCell ref="H2:O2"/>
    <mergeCell ref="Q2:AA2"/>
    <mergeCell ref="AC2:AL2"/>
    <mergeCell ref="AN2:AP2"/>
    <mergeCell ref="AY2:BH2"/>
  </mergeCells>
  <hyperlinks>
    <hyperlink ref="B4" location="'SE index table'!E4" display="SE1A_A"/>
    <hyperlink ref="C4" location="'SE index table'!E6" display="SE1B_A"/>
    <hyperlink ref="D4" location="'SE index table'!E8" display="SE1C_A"/>
    <hyperlink ref="E4" location="'SE index table'!E10" display="SE1D_A"/>
    <hyperlink ref="F4" location="'SE index table'!E12" display="SE1E_A"/>
    <hyperlink ref="I4" location="'SE index table'!E14" display="SE1F_A"/>
    <hyperlink ref="J4" location="'SE index table'!E16" display="SE1G_A"/>
    <hyperlink ref="K4" location="'SE index table'!E18" display="SE1H_A"/>
    <hyperlink ref="L4" location="'SE index table'!E20" display="SE1I_A"/>
    <hyperlink ref="M4" location="'SE index table'!E22" display="SE1J_A"/>
    <hyperlink ref="N4" location="'SE index table'!E24" display="SE1K_A"/>
    <hyperlink ref="O4" location="'SE index table'!E26" display="SE1L_A"/>
    <hyperlink ref="T4" location="'SE index table'!E29" display="SE2A_D"/>
    <hyperlink ref="U4" location="'SE index table'!E32" display="SE2B_D"/>
    <hyperlink ref="V4" location="'SE index table'!E35" display="SE2C_D"/>
    <hyperlink ref="W4" location="'SE index table'!E38" display="SE2D_D"/>
    <hyperlink ref="X4" location="'SE index table'!E41" display="SE2E_D"/>
    <hyperlink ref="Y4" location="'SE index table'!E44" display="SE2F_D"/>
    <hyperlink ref="Z4" location="'SE index table'!E47" display="SE2G_D"/>
    <hyperlink ref="AA4" location="'SE index table'!E50" display="SE2H_D"/>
    <hyperlink ref="AD4" location="'SE index table'!E30" display="SE2A_A"/>
    <hyperlink ref="AE4" location="'SE index table'!E33" display="SE2B_A"/>
    <hyperlink ref="AF4" location="'SE index table'!E36" display="SE2C_A"/>
    <hyperlink ref="AG4" location="'SE index table'!E39" display="SE2D_A"/>
    <hyperlink ref="AH4" location="'SE index table'!E42" display="SE2E_A"/>
    <hyperlink ref="AI4" location="'SE index table'!E45" display="SE2F_A"/>
    <hyperlink ref="AJ4" location="'SE index table'!E48" display="SE2G_A"/>
    <hyperlink ref="AK4" location="'SE index table'!E51" display="SE2H_A"/>
    <hyperlink ref="AL4" location="'SE index table'!E53" display="SE2I_A"/>
    <hyperlink ref="AO4" location="'SE index table'!E55" display="SE3A_A"/>
    <hyperlink ref="AP4" location="'SE index table'!E57" display="SE3B_A"/>
    <hyperlink ref="AS4" location="'SE index table'!E60" display="SE4A_A"/>
    <hyperlink ref="AT4" location="'SE index table'!E61" display="SE4B_A"/>
    <hyperlink ref="AU4" location="'SE index table'!E62" display="SE4C_A"/>
    <hyperlink ref="AV4" location="'SE index table'!E63" display="SE4D_A"/>
    <hyperlink ref="AW4" location="'SE index table'!E64" display="SE4E_A"/>
    <hyperlink ref="AZ4" location="'SE index table'!E66" display="SE5A_A"/>
    <hyperlink ref="BA4" location="'SE index table'!E67" display="SE5B_A"/>
    <hyperlink ref="BB4" location="'SE index table'!E68" display="SE5C_A"/>
    <hyperlink ref="BC4" location="'SE index table'!E69" display="SE5D_A"/>
    <hyperlink ref="BD4" location="'SE index table'!E70" display="SE5E_A"/>
    <hyperlink ref="BE4" location="'SE index table'!E71" display="SE5F_A"/>
    <hyperlink ref="BF4" location="'SE index table'!E72" display="SE5G_A"/>
    <hyperlink ref="BG4" location="'SE index table'!E73" display="SE5H_A"/>
    <hyperlink ref="BH4" location="'SE index table'!E74" display="SE5I_A"/>
    <hyperlink ref="BK4" location="'SE index table'!E75" display="SE5J_A"/>
    <hyperlink ref="BL4" location="'SE index table'!E76" display="SE5K_A"/>
    <hyperlink ref="BM4" location="'SE index table'!E77" display="SE5L_A"/>
    <hyperlink ref="BN4" location="'SE index table'!E78" display="SE5M_A"/>
    <hyperlink ref="BO4" location="'SE index table'!E79" display="SE5N_A"/>
    <hyperlink ref="BP4" location="'SE index table'!E80" display="SE5O_A"/>
    <hyperlink ref="BS4" location="'SE index table'!E81" display="SE5T_A"/>
    <hyperlink ref="BT4" location="'SE index table'!E82" display="SE5P_A"/>
    <hyperlink ref="BU4" location="'SE index table'!E83" display="SE5Q_A"/>
    <hyperlink ref="BV4" location="'SE index table'!E84" display="SE5R_A"/>
    <hyperlink ref="BW4" location="'SE index table'!E85" display="SE5S_A"/>
    <hyperlink ref="BZ4" location="'SE index table'!E88" display="SE6A_A"/>
    <hyperlink ref="CA4" location="'SE index table'!E89" display="SE6B_A"/>
    <hyperlink ref="CB4" location="'SE index table'!E90" display="SE6C_A"/>
    <hyperlink ref="CC4" location="'SE index table'!E91" display="SE6D_A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3"/>
  <sheetViews>
    <sheetView showGridLines="0" topLeftCell="AC1" workbookViewId="0">
      <selection activeCell="E86" sqref="E86"/>
    </sheetView>
  </sheetViews>
  <sheetFormatPr baseColWidth="10" defaultColWidth="9.140625" defaultRowHeight="15" x14ac:dyDescent="0.25"/>
  <cols>
    <col min="1" max="1" width="7" style="47" customWidth="1"/>
    <col min="2" max="2" width="9.85546875" style="47" customWidth="1"/>
    <col min="3" max="6" width="10.7109375" style="47" customWidth="1"/>
    <col min="7" max="7" width="13.7109375" style="47" customWidth="1"/>
    <col min="8" max="8" width="4.7109375" style="47" customWidth="1"/>
    <col min="9" max="9" width="6.85546875" style="47" customWidth="1"/>
    <col min="10" max="10" width="10.85546875" style="47" customWidth="1"/>
    <col min="11" max="12" width="9.7109375" style="47" customWidth="1"/>
    <col min="13" max="14" width="9.28515625" style="47" customWidth="1"/>
    <col min="15" max="15" width="10.7109375" style="47" customWidth="1"/>
    <col min="16" max="16" width="11.140625" style="47" customWidth="1"/>
    <col min="17" max="17" width="12.85546875" style="47" customWidth="1"/>
    <col min="18" max="18" width="7.85546875" style="37" customWidth="1"/>
    <col min="19" max="19" width="8.7109375" style="47" customWidth="1"/>
    <col min="20" max="20" width="10.42578125" style="47" customWidth="1"/>
    <col min="21" max="28" width="10.7109375" style="47" customWidth="1"/>
    <col min="29" max="29" width="4.7109375" style="47" customWidth="1"/>
    <col min="30" max="30" width="6.5703125" style="47" customWidth="1"/>
    <col min="31" max="31" width="10.5703125" style="47" customWidth="1"/>
    <col min="32" max="33" width="20.5703125" style="47" customWidth="1"/>
    <col min="34" max="34" width="4.7109375" style="47" customWidth="1"/>
    <col min="35" max="35" width="6.42578125" style="47" customWidth="1"/>
    <col min="36" max="36" width="9.28515625" style="47" customWidth="1"/>
    <col min="37" max="37" width="30.7109375" style="47" customWidth="1"/>
    <col min="38" max="16384" width="9.140625" style="47"/>
  </cols>
  <sheetData>
    <row r="1" spans="1:46" x14ac:dyDescent="0.25">
      <c r="A1" s="46" t="s">
        <v>190</v>
      </c>
      <c r="B1" s="183"/>
      <c r="C1" s="183"/>
      <c r="D1" s="183"/>
      <c r="E1" s="183"/>
      <c r="F1" s="183"/>
      <c r="G1"/>
      <c r="I1"/>
      <c r="J1"/>
      <c r="K1"/>
      <c r="L1"/>
      <c r="M1"/>
      <c r="N1"/>
      <c r="O1"/>
      <c r="P1"/>
      <c r="Q1"/>
      <c r="R1" s="184"/>
      <c r="S1" s="185" t="s">
        <v>238</v>
      </c>
      <c r="T1" s="186"/>
      <c r="U1" s="186"/>
      <c r="V1" s="186"/>
      <c r="W1"/>
      <c r="X1"/>
      <c r="Y1"/>
      <c r="Z1"/>
      <c r="AA1"/>
      <c r="AB1"/>
      <c r="AD1" s="187"/>
      <c r="AE1" s="37"/>
      <c r="AF1" s="37"/>
      <c r="AG1" s="37"/>
      <c r="AI1"/>
      <c r="AJ1"/>
      <c r="AK1"/>
    </row>
    <row r="2" spans="1:46" ht="20.100000000000001" customHeight="1" x14ac:dyDescent="0.25">
      <c r="A2" s="50" t="s">
        <v>239</v>
      </c>
      <c r="B2" s="51"/>
      <c r="C2" s="51"/>
      <c r="D2" s="51"/>
      <c r="E2" s="51"/>
      <c r="F2" s="51"/>
      <c r="G2" s="52"/>
      <c r="I2" s="50" t="s">
        <v>240</v>
      </c>
      <c r="J2" s="51"/>
      <c r="K2" s="51"/>
      <c r="L2" s="51"/>
      <c r="M2" s="51"/>
      <c r="N2" s="51"/>
      <c r="O2" s="51"/>
      <c r="P2" s="51"/>
      <c r="Q2" s="52"/>
      <c r="S2" s="50" t="s">
        <v>241</v>
      </c>
      <c r="T2" s="51"/>
      <c r="U2" s="51"/>
      <c r="V2" s="51"/>
      <c r="W2" s="51"/>
      <c r="X2" s="51"/>
      <c r="Y2" s="51"/>
      <c r="Z2" s="51"/>
      <c r="AA2" s="51"/>
      <c r="AB2" s="52"/>
      <c r="AD2" s="50" t="s">
        <v>242</v>
      </c>
      <c r="AE2" s="51"/>
      <c r="AF2" s="51"/>
      <c r="AG2" s="52"/>
      <c r="AI2" s="50" t="s">
        <v>243</v>
      </c>
      <c r="AJ2" s="51"/>
      <c r="AK2" s="52"/>
      <c r="AL2" s="188"/>
    </row>
    <row r="3" spans="1:46" ht="69.75" customHeight="1" x14ac:dyDescent="0.25">
      <c r="A3" s="189" t="s">
        <v>201</v>
      </c>
      <c r="B3" s="190" t="s">
        <v>213</v>
      </c>
      <c r="C3" s="62" t="s">
        <v>8</v>
      </c>
      <c r="D3" s="63" t="s">
        <v>16</v>
      </c>
      <c r="E3" s="63" t="s">
        <v>19</v>
      </c>
      <c r="F3" s="63" t="s">
        <v>24</v>
      </c>
      <c r="G3" s="64" t="s">
        <v>27</v>
      </c>
      <c r="I3" s="189" t="s">
        <v>201</v>
      </c>
      <c r="J3" s="190" t="s">
        <v>213</v>
      </c>
      <c r="K3" s="63" t="s">
        <v>30</v>
      </c>
      <c r="L3" s="63" t="s">
        <v>34</v>
      </c>
      <c r="M3" s="63" t="s">
        <v>202</v>
      </c>
      <c r="N3" s="63" t="s">
        <v>203</v>
      </c>
      <c r="O3" s="63" t="s">
        <v>43</v>
      </c>
      <c r="P3" s="63" t="s">
        <v>46</v>
      </c>
      <c r="Q3" s="64" t="s">
        <v>50</v>
      </c>
      <c r="S3" s="189" t="s">
        <v>201</v>
      </c>
      <c r="T3" s="190" t="s">
        <v>213</v>
      </c>
      <c r="U3" s="63" t="s">
        <v>55</v>
      </c>
      <c r="V3" s="63" t="s">
        <v>64</v>
      </c>
      <c r="W3" s="63" t="s">
        <v>68</v>
      </c>
      <c r="X3" s="63" t="s">
        <v>72</v>
      </c>
      <c r="Y3" s="63" t="s">
        <v>76</v>
      </c>
      <c r="Z3" s="63" t="s">
        <v>80</v>
      </c>
      <c r="AA3" s="63" t="s">
        <v>84</v>
      </c>
      <c r="AB3" s="64" t="s">
        <v>88</v>
      </c>
      <c r="AD3" s="189" t="s">
        <v>201</v>
      </c>
      <c r="AE3" s="190" t="s">
        <v>213</v>
      </c>
      <c r="AF3" s="63" t="s">
        <v>97</v>
      </c>
      <c r="AG3" s="64" t="s">
        <v>103</v>
      </c>
      <c r="AI3" s="189" t="s">
        <v>201</v>
      </c>
      <c r="AJ3" s="190" t="s">
        <v>213</v>
      </c>
      <c r="AK3" s="64" t="s">
        <v>178</v>
      </c>
    </row>
    <row r="4" spans="1:46" ht="18" customHeight="1" x14ac:dyDescent="0.25">
      <c r="A4" s="191"/>
      <c r="B4" s="192"/>
      <c r="C4" s="71" t="s">
        <v>15</v>
      </c>
      <c r="D4" s="71" t="s">
        <v>18</v>
      </c>
      <c r="E4" s="71" t="s">
        <v>23</v>
      </c>
      <c r="F4" s="71" t="s">
        <v>26</v>
      </c>
      <c r="G4" s="72" t="s">
        <v>29</v>
      </c>
      <c r="I4" s="191"/>
      <c r="J4" s="192"/>
      <c r="K4" s="71" t="s">
        <v>33</v>
      </c>
      <c r="L4" s="71" t="s">
        <v>36</v>
      </c>
      <c r="M4" s="71" t="s">
        <v>39</v>
      </c>
      <c r="N4" s="71" t="s">
        <v>42</v>
      </c>
      <c r="O4" s="71" t="s">
        <v>45</v>
      </c>
      <c r="P4" s="71" t="s">
        <v>49</v>
      </c>
      <c r="Q4" s="72" t="s">
        <v>53</v>
      </c>
      <c r="S4" s="193"/>
      <c r="T4" s="194"/>
      <c r="U4" s="71" t="s">
        <v>63</v>
      </c>
      <c r="V4" s="71" t="s">
        <v>67</v>
      </c>
      <c r="W4" s="71" t="s">
        <v>71</v>
      </c>
      <c r="X4" s="71" t="s">
        <v>75</v>
      </c>
      <c r="Y4" s="71" t="s">
        <v>79</v>
      </c>
      <c r="Z4" s="71" t="s">
        <v>83</v>
      </c>
      <c r="AA4" s="71" t="s">
        <v>87</v>
      </c>
      <c r="AB4" s="72" t="s">
        <v>91</v>
      </c>
      <c r="AD4" s="191"/>
      <c r="AE4" s="192"/>
      <c r="AF4" s="71" t="s">
        <v>102</v>
      </c>
      <c r="AG4" s="72" t="s">
        <v>107</v>
      </c>
      <c r="AI4" s="191"/>
      <c r="AJ4" s="192"/>
      <c r="AK4" s="72" t="s">
        <v>180</v>
      </c>
    </row>
    <row r="5" spans="1:46" s="37" customFormat="1" x14ac:dyDescent="0.25">
      <c r="A5" s="195" t="s">
        <v>244</v>
      </c>
      <c r="B5" s="196" t="s">
        <v>221</v>
      </c>
      <c r="C5" s="78">
        <v>2003.11159</v>
      </c>
      <c r="D5" s="197">
        <v>2003.11159</v>
      </c>
      <c r="E5" s="197" t="s">
        <v>222</v>
      </c>
      <c r="F5" s="197" t="s">
        <v>222</v>
      </c>
      <c r="G5" s="198" t="s">
        <v>220</v>
      </c>
      <c r="H5" s="199"/>
      <c r="I5" s="195" t="s">
        <v>244</v>
      </c>
      <c r="J5" s="196" t="s">
        <v>221</v>
      </c>
      <c r="K5" s="78">
        <v>588.83787000000007</v>
      </c>
      <c r="L5" s="197">
        <v>565.1</v>
      </c>
      <c r="M5" s="197">
        <v>565.1</v>
      </c>
      <c r="N5" s="197" t="s">
        <v>220</v>
      </c>
      <c r="O5" s="197">
        <v>23.737870000000001</v>
      </c>
      <c r="P5" s="197" t="s">
        <v>220</v>
      </c>
      <c r="Q5" s="198">
        <v>354.47028667492481</v>
      </c>
      <c r="R5" s="200"/>
      <c r="S5" s="195" t="s">
        <v>244</v>
      </c>
      <c r="T5" s="196" t="s">
        <v>221</v>
      </c>
      <c r="U5" s="89">
        <v>5.5</v>
      </c>
      <c r="V5" s="201">
        <v>5.5</v>
      </c>
      <c r="W5" s="201">
        <v>6.5</v>
      </c>
      <c r="X5" s="201">
        <v>6.5</v>
      </c>
      <c r="Y5" s="201">
        <v>5.5</v>
      </c>
      <c r="Z5" s="201">
        <v>5.5</v>
      </c>
      <c r="AA5" s="201">
        <v>6.5</v>
      </c>
      <c r="AB5" s="202">
        <v>6.5</v>
      </c>
      <c r="AC5" s="200"/>
      <c r="AD5" s="203">
        <v>1891</v>
      </c>
      <c r="AE5" s="196" t="s">
        <v>245</v>
      </c>
      <c r="AF5" s="93">
        <v>20.938999999999997</v>
      </c>
      <c r="AG5" s="202" t="s">
        <v>222</v>
      </c>
      <c r="AH5" s="204"/>
      <c r="AI5" s="205" t="s">
        <v>246</v>
      </c>
      <c r="AJ5" s="196" t="s">
        <v>247</v>
      </c>
      <c r="AK5" s="206">
        <v>1.38</v>
      </c>
      <c r="AL5" s="207"/>
      <c r="AM5" s="207"/>
      <c r="AN5" s="208"/>
      <c r="AO5" s="208"/>
      <c r="AP5" s="208"/>
      <c r="AQ5" s="208"/>
      <c r="AR5" s="208"/>
      <c r="AS5" s="208"/>
      <c r="AT5" s="208"/>
    </row>
    <row r="6" spans="1:46" x14ac:dyDescent="0.25">
      <c r="A6" s="209"/>
      <c r="B6" s="210" t="s">
        <v>248</v>
      </c>
      <c r="C6" s="100">
        <v>1772.0469699999999</v>
      </c>
      <c r="D6" s="101">
        <v>1119.45571</v>
      </c>
      <c r="E6" s="101" t="s">
        <v>222</v>
      </c>
      <c r="F6" s="101" t="s">
        <v>222</v>
      </c>
      <c r="G6" s="103">
        <v>652.59126000000003</v>
      </c>
      <c r="H6" s="211"/>
      <c r="I6" s="209"/>
      <c r="J6" s="210" t="s">
        <v>248</v>
      </c>
      <c r="K6" s="100">
        <v>657.95992000000001</v>
      </c>
      <c r="L6" s="101">
        <v>624.79999999999995</v>
      </c>
      <c r="M6" s="101">
        <v>624.79999999999995</v>
      </c>
      <c r="N6" s="101" t="s">
        <v>220</v>
      </c>
      <c r="O6" s="101">
        <v>33.15992</v>
      </c>
      <c r="P6" s="101" t="s">
        <v>220</v>
      </c>
      <c r="Q6" s="103">
        <v>283.61827304737517</v>
      </c>
      <c r="R6" s="200"/>
      <c r="S6" s="209"/>
      <c r="T6" s="210" t="s">
        <v>248</v>
      </c>
      <c r="U6" s="107">
        <v>5.5</v>
      </c>
      <c r="V6" s="109">
        <v>5.5</v>
      </c>
      <c r="W6" s="109">
        <v>6.5</v>
      </c>
      <c r="X6" s="109">
        <v>6.5</v>
      </c>
      <c r="Y6" s="109">
        <v>5.5</v>
      </c>
      <c r="Z6" s="109">
        <v>5.5</v>
      </c>
      <c r="AA6" s="109">
        <v>6.5</v>
      </c>
      <c r="AB6" s="113">
        <v>6.5</v>
      </c>
      <c r="AC6" s="212"/>
      <c r="AD6" s="213"/>
      <c r="AE6" s="210" t="s">
        <v>249</v>
      </c>
      <c r="AF6" s="111">
        <v>21.191875</v>
      </c>
      <c r="AG6" s="113" t="s">
        <v>222</v>
      </c>
      <c r="AH6" s="214"/>
      <c r="AI6" s="215"/>
      <c r="AJ6" s="210" t="s">
        <v>250</v>
      </c>
      <c r="AK6" s="216">
        <v>1.46</v>
      </c>
      <c r="AL6" s="163"/>
      <c r="AM6" s="163"/>
      <c r="AN6" s="217"/>
      <c r="AO6" s="217"/>
      <c r="AP6" s="217"/>
      <c r="AQ6" s="217"/>
      <c r="AR6" s="217"/>
      <c r="AS6" s="217"/>
      <c r="AT6" s="217"/>
    </row>
    <row r="7" spans="1:46" s="37" customFormat="1" x14ac:dyDescent="0.25">
      <c r="A7" s="209"/>
      <c r="B7" s="218" t="s">
        <v>251</v>
      </c>
      <c r="C7" s="118">
        <v>1116.0686900000001</v>
      </c>
      <c r="D7" s="219">
        <v>383.89087999999998</v>
      </c>
      <c r="E7" s="219" t="s">
        <v>222</v>
      </c>
      <c r="F7" s="219" t="s">
        <v>222</v>
      </c>
      <c r="G7" s="220">
        <v>732.17781000000002</v>
      </c>
      <c r="H7" s="199"/>
      <c r="I7" s="209"/>
      <c r="J7" s="218" t="s">
        <v>251</v>
      </c>
      <c r="K7" s="118">
        <v>513.36428999999998</v>
      </c>
      <c r="L7" s="219">
        <v>465.1</v>
      </c>
      <c r="M7" s="219">
        <v>465.1</v>
      </c>
      <c r="N7" s="219" t="s">
        <v>220</v>
      </c>
      <c r="O7" s="219">
        <v>48.264290000000003</v>
      </c>
      <c r="P7" s="219" t="s">
        <v>220</v>
      </c>
      <c r="Q7" s="220">
        <v>239.96316706084713</v>
      </c>
      <c r="R7" s="200"/>
      <c r="S7" s="209"/>
      <c r="T7" s="218" t="s">
        <v>251</v>
      </c>
      <c r="U7" s="87">
        <v>5.5</v>
      </c>
      <c r="V7" s="221">
        <v>5.5</v>
      </c>
      <c r="W7" s="221">
        <v>6.5</v>
      </c>
      <c r="X7" s="221">
        <v>6.5</v>
      </c>
      <c r="Y7" s="221">
        <v>5.5</v>
      </c>
      <c r="Z7" s="221">
        <v>5.5</v>
      </c>
      <c r="AA7" s="221">
        <v>6.5</v>
      </c>
      <c r="AB7" s="222">
        <v>6.5</v>
      </c>
      <c r="AC7" s="200"/>
      <c r="AD7" s="215" t="s">
        <v>252</v>
      </c>
      <c r="AE7" s="218" t="s">
        <v>247</v>
      </c>
      <c r="AF7" s="125">
        <v>21.216666666666669</v>
      </c>
      <c r="AG7" s="222" t="s">
        <v>222</v>
      </c>
      <c r="AH7" s="204"/>
      <c r="AI7" s="215"/>
      <c r="AJ7" s="218" t="s">
        <v>232</v>
      </c>
      <c r="AK7" s="223">
        <v>1.46</v>
      </c>
      <c r="AL7" s="207"/>
      <c r="AM7" s="224"/>
      <c r="AN7" s="208"/>
      <c r="AO7" s="208"/>
      <c r="AP7" s="208"/>
      <c r="AQ7" s="208"/>
      <c r="AR7" s="208"/>
      <c r="AS7" s="208"/>
      <c r="AT7" s="208"/>
    </row>
    <row r="8" spans="1:46" x14ac:dyDescent="0.25">
      <c r="A8" s="209"/>
      <c r="B8" s="210" t="s">
        <v>253</v>
      </c>
      <c r="C8" s="100">
        <v>1005.5942299999999</v>
      </c>
      <c r="D8" s="101">
        <v>635.78814999999997</v>
      </c>
      <c r="E8" s="101" t="s">
        <v>222</v>
      </c>
      <c r="F8" s="101" t="s">
        <v>222</v>
      </c>
      <c r="G8" s="103">
        <v>369.80608000000001</v>
      </c>
      <c r="H8" s="211"/>
      <c r="I8" s="209"/>
      <c r="J8" s="210" t="s">
        <v>253</v>
      </c>
      <c r="K8" s="100">
        <v>508.11347999999998</v>
      </c>
      <c r="L8" s="101">
        <v>472.4</v>
      </c>
      <c r="M8" s="101">
        <v>472.4</v>
      </c>
      <c r="N8" s="101" t="s">
        <v>220</v>
      </c>
      <c r="O8" s="101">
        <v>35.713479999999997</v>
      </c>
      <c r="P8" s="101" t="s">
        <v>220</v>
      </c>
      <c r="Q8" s="103">
        <v>212.86922734970361</v>
      </c>
      <c r="R8" s="200"/>
      <c r="S8" s="209"/>
      <c r="T8" s="210" t="s">
        <v>253</v>
      </c>
      <c r="U8" s="107">
        <v>6.274193548387097</v>
      </c>
      <c r="V8" s="109">
        <v>6.274193548387097</v>
      </c>
      <c r="W8" s="109">
        <v>7.274193548387097</v>
      </c>
      <c r="X8" s="109">
        <v>7.274193548387097</v>
      </c>
      <c r="Y8" s="109">
        <v>6.274193548387097</v>
      </c>
      <c r="Z8" s="109">
        <v>6.274193548387097</v>
      </c>
      <c r="AA8" s="109">
        <v>7.274193548387097</v>
      </c>
      <c r="AB8" s="113">
        <v>7.274193548387097</v>
      </c>
      <c r="AC8" s="212"/>
      <c r="AD8" s="215"/>
      <c r="AE8" s="210" t="s">
        <v>250</v>
      </c>
      <c r="AF8" s="111">
        <v>21.159473684210525</v>
      </c>
      <c r="AG8" s="113" t="s">
        <v>222</v>
      </c>
      <c r="AH8" s="214"/>
      <c r="AI8" s="215"/>
      <c r="AJ8" s="210" t="s">
        <v>254</v>
      </c>
      <c r="AK8" s="216">
        <v>1.5</v>
      </c>
      <c r="AL8" s="163"/>
      <c r="AM8" s="163"/>
      <c r="AN8" s="217"/>
      <c r="AO8" s="217"/>
      <c r="AP8" s="217"/>
      <c r="AQ8" s="217"/>
      <c r="AR8" s="217"/>
      <c r="AS8" s="217"/>
      <c r="AT8" s="217"/>
    </row>
    <row r="9" spans="1:46" s="37" customFormat="1" x14ac:dyDescent="0.25">
      <c r="A9" s="209"/>
      <c r="B9" s="218" t="s">
        <v>245</v>
      </c>
      <c r="C9" s="118">
        <v>1163.56954</v>
      </c>
      <c r="D9" s="219">
        <v>676.24446</v>
      </c>
      <c r="E9" s="219" t="s">
        <v>222</v>
      </c>
      <c r="F9" s="219" t="s">
        <v>222</v>
      </c>
      <c r="G9" s="220">
        <v>487.32508000000001</v>
      </c>
      <c r="H9" s="199"/>
      <c r="I9" s="209"/>
      <c r="J9" s="218" t="s">
        <v>245</v>
      </c>
      <c r="K9" s="118">
        <v>490.49426</v>
      </c>
      <c r="L9" s="219">
        <v>478</v>
      </c>
      <c r="M9" s="219">
        <v>478</v>
      </c>
      <c r="N9" s="219" t="s">
        <v>220</v>
      </c>
      <c r="O9" s="219">
        <v>12.494260000000001</v>
      </c>
      <c r="P9" s="219" t="s">
        <v>220</v>
      </c>
      <c r="Q9" s="220">
        <v>243.42458995815898</v>
      </c>
      <c r="R9" s="225"/>
      <c r="S9" s="209"/>
      <c r="T9" s="218" t="s">
        <v>245</v>
      </c>
      <c r="U9" s="87">
        <v>7</v>
      </c>
      <c r="V9" s="221">
        <v>7</v>
      </c>
      <c r="W9" s="221">
        <v>8</v>
      </c>
      <c r="X9" s="221">
        <v>8</v>
      </c>
      <c r="Y9" s="221">
        <v>7</v>
      </c>
      <c r="Z9" s="221">
        <v>7</v>
      </c>
      <c r="AA9" s="221">
        <v>8</v>
      </c>
      <c r="AB9" s="222">
        <v>8</v>
      </c>
      <c r="AC9" s="200"/>
      <c r="AD9" s="215"/>
      <c r="AE9" s="218" t="s">
        <v>232</v>
      </c>
      <c r="AF9" s="125">
        <v>21.371999999999996</v>
      </c>
      <c r="AG9" s="222" t="s">
        <v>222</v>
      </c>
      <c r="AH9" s="204"/>
      <c r="AI9" s="215"/>
      <c r="AJ9" s="218" t="s">
        <v>255</v>
      </c>
      <c r="AK9" s="223">
        <v>1.6</v>
      </c>
      <c r="AL9" s="207"/>
      <c r="AN9" s="208"/>
      <c r="AO9" s="208"/>
      <c r="AP9" s="208"/>
      <c r="AQ9" s="208"/>
      <c r="AR9" s="208"/>
      <c r="AS9" s="208"/>
      <c r="AT9" s="208"/>
    </row>
    <row r="10" spans="1:46" x14ac:dyDescent="0.25">
      <c r="A10" s="209"/>
      <c r="B10" s="210" t="s">
        <v>249</v>
      </c>
      <c r="C10" s="100">
        <f>E10+F10+G10</f>
        <v>1231.6799999999998</v>
      </c>
      <c r="D10" s="101">
        <f>E10+F10</f>
        <v>875.36299999999994</v>
      </c>
      <c r="E10" s="101">
        <v>874.53399999999999</v>
      </c>
      <c r="F10" s="101">
        <v>0.82899999999999996</v>
      </c>
      <c r="G10" s="103">
        <v>356.31700000000001</v>
      </c>
      <c r="H10" s="211"/>
      <c r="I10" s="209"/>
      <c r="J10" s="210" t="s">
        <v>249</v>
      </c>
      <c r="K10" s="100">
        <v>816.97737999999993</v>
      </c>
      <c r="L10" s="101">
        <v>781.8</v>
      </c>
      <c r="M10" s="101">
        <v>781.8</v>
      </c>
      <c r="N10" s="101" t="s">
        <v>220</v>
      </c>
      <c r="O10" s="101">
        <v>35.177379999999999</v>
      </c>
      <c r="P10" s="101" t="s">
        <v>220</v>
      </c>
      <c r="Q10" s="103">
        <v>157.54412893323101</v>
      </c>
      <c r="R10" s="200"/>
      <c r="S10" s="209"/>
      <c r="T10" s="210" t="s">
        <v>249</v>
      </c>
      <c r="U10" s="107">
        <v>7</v>
      </c>
      <c r="V10" s="109">
        <v>7</v>
      </c>
      <c r="W10" s="109">
        <v>8</v>
      </c>
      <c r="X10" s="109">
        <v>8</v>
      </c>
      <c r="Y10" s="109">
        <v>7</v>
      </c>
      <c r="Z10" s="109">
        <v>7</v>
      </c>
      <c r="AA10" s="109">
        <v>8</v>
      </c>
      <c r="AB10" s="113">
        <v>8</v>
      </c>
      <c r="AC10" s="212"/>
      <c r="AD10" s="215"/>
      <c r="AE10" s="210" t="s">
        <v>254</v>
      </c>
      <c r="AF10" s="111">
        <v>21.715555555555554</v>
      </c>
      <c r="AG10" s="113" t="s">
        <v>222</v>
      </c>
      <c r="AH10" s="214"/>
      <c r="AI10" s="215"/>
      <c r="AJ10" s="210" t="s">
        <v>234</v>
      </c>
      <c r="AK10" s="216">
        <v>1.6</v>
      </c>
      <c r="AL10" s="163"/>
      <c r="AM10" s="163"/>
      <c r="AN10" s="217"/>
      <c r="AO10" s="217"/>
      <c r="AP10" s="217"/>
      <c r="AQ10" s="217"/>
      <c r="AR10" s="217"/>
      <c r="AS10" s="217"/>
      <c r="AT10" s="217"/>
    </row>
    <row r="11" spans="1:46" s="37" customFormat="1" x14ac:dyDescent="0.25">
      <c r="A11" s="209" t="s">
        <v>256</v>
      </c>
      <c r="B11" s="218" t="s">
        <v>247</v>
      </c>
      <c r="C11" s="118">
        <v>2417.4024800000002</v>
      </c>
      <c r="D11" s="219">
        <v>1590.5421999999999</v>
      </c>
      <c r="E11" s="219" t="s">
        <v>222</v>
      </c>
      <c r="F11" s="219" t="s">
        <v>222</v>
      </c>
      <c r="G11" s="220">
        <v>826.86027999999999</v>
      </c>
      <c r="H11" s="199"/>
      <c r="I11" s="209" t="s">
        <v>256</v>
      </c>
      <c r="J11" s="218" t="s">
        <v>247</v>
      </c>
      <c r="K11" s="118">
        <v>1727.4612299999999</v>
      </c>
      <c r="L11" s="219">
        <v>1678.5</v>
      </c>
      <c r="M11" s="219" t="s">
        <v>222</v>
      </c>
      <c r="N11" s="219" t="s">
        <v>220</v>
      </c>
      <c r="O11" s="219">
        <v>48.96123</v>
      </c>
      <c r="P11" s="219" t="s">
        <v>220</v>
      </c>
      <c r="Q11" s="220">
        <v>144.02159547214777</v>
      </c>
      <c r="R11" s="200"/>
      <c r="S11" s="209" t="s">
        <v>256</v>
      </c>
      <c r="T11" s="218" t="s">
        <v>247</v>
      </c>
      <c r="U11" s="87">
        <v>6</v>
      </c>
      <c r="V11" s="221">
        <v>6</v>
      </c>
      <c r="W11" s="221">
        <v>6</v>
      </c>
      <c r="X11" s="221">
        <v>6</v>
      </c>
      <c r="Y11" s="221">
        <v>6</v>
      </c>
      <c r="Z11" s="221">
        <v>6</v>
      </c>
      <c r="AA11" s="221">
        <v>6</v>
      </c>
      <c r="AB11" s="222">
        <v>6</v>
      </c>
      <c r="AC11" s="200"/>
      <c r="AD11" s="215"/>
      <c r="AE11" s="218" t="s">
        <v>255</v>
      </c>
      <c r="AF11" s="125">
        <v>21.105833333333333</v>
      </c>
      <c r="AG11" s="222" t="s">
        <v>222</v>
      </c>
      <c r="AH11" s="204"/>
      <c r="AI11" s="215"/>
      <c r="AJ11" s="218" t="s">
        <v>221</v>
      </c>
      <c r="AK11" s="223">
        <v>1.57</v>
      </c>
      <c r="AL11" s="207"/>
      <c r="AM11" s="207"/>
      <c r="AN11" s="208"/>
      <c r="AO11" s="208"/>
      <c r="AP11" s="208"/>
      <c r="AQ11" s="208"/>
      <c r="AR11" s="208"/>
      <c r="AS11" s="208"/>
      <c r="AT11" s="208"/>
    </row>
    <row r="12" spans="1:46" x14ac:dyDescent="0.25">
      <c r="A12" s="209"/>
      <c r="B12" s="210" t="s">
        <v>250</v>
      </c>
      <c r="C12" s="100">
        <v>1834.96027</v>
      </c>
      <c r="D12" s="101">
        <v>1153.9923000000001</v>
      </c>
      <c r="E12" s="101" t="s">
        <v>222</v>
      </c>
      <c r="F12" s="101" t="s">
        <v>222</v>
      </c>
      <c r="G12" s="103">
        <v>680.96796999999992</v>
      </c>
      <c r="H12" s="211"/>
      <c r="I12" s="209"/>
      <c r="J12" s="210" t="s">
        <v>250</v>
      </c>
      <c r="K12" s="100">
        <v>1124.66741</v>
      </c>
      <c r="L12" s="101">
        <v>1080.7</v>
      </c>
      <c r="M12" s="101" t="s">
        <v>222</v>
      </c>
      <c r="N12" s="101" t="s">
        <v>220</v>
      </c>
      <c r="O12" s="101">
        <v>43.967410000000001</v>
      </c>
      <c r="P12" s="101" t="s">
        <v>220</v>
      </c>
      <c r="Q12" s="103">
        <v>169.79367724622929</v>
      </c>
      <c r="R12" s="200"/>
      <c r="S12" s="209"/>
      <c r="T12" s="210" t="s">
        <v>250</v>
      </c>
      <c r="U12" s="107">
        <v>5.4074074074074074</v>
      </c>
      <c r="V12" s="109">
        <v>5.4074074074074074</v>
      </c>
      <c r="W12" s="109">
        <v>5.4074074074074074</v>
      </c>
      <c r="X12" s="109">
        <v>5.4074074074074074</v>
      </c>
      <c r="Y12" s="109">
        <v>5.4074074074074074</v>
      </c>
      <c r="Z12" s="109">
        <v>5.4074074074074074</v>
      </c>
      <c r="AA12" s="109">
        <v>5.4074074074074074</v>
      </c>
      <c r="AB12" s="113">
        <v>5.4074074074074074</v>
      </c>
      <c r="AC12" s="212"/>
      <c r="AD12" s="215"/>
      <c r="AE12" s="210" t="s">
        <v>234</v>
      </c>
      <c r="AF12" s="111">
        <v>21.242727272727276</v>
      </c>
      <c r="AG12" s="113" t="s">
        <v>222</v>
      </c>
      <c r="AH12" s="214"/>
      <c r="AI12" s="215"/>
      <c r="AJ12" s="210" t="s">
        <v>248</v>
      </c>
      <c r="AK12" s="216">
        <v>1.56</v>
      </c>
      <c r="AL12" s="163"/>
      <c r="AM12" s="163"/>
      <c r="AN12" s="217"/>
      <c r="AO12" s="217"/>
      <c r="AP12" s="217"/>
      <c r="AQ12" s="217"/>
      <c r="AR12" s="217"/>
      <c r="AS12" s="217"/>
      <c r="AT12" s="217"/>
    </row>
    <row r="13" spans="1:46" s="37" customFormat="1" x14ac:dyDescent="0.25">
      <c r="A13" s="209"/>
      <c r="B13" s="218" t="s">
        <v>232</v>
      </c>
      <c r="C13" s="118">
        <v>1345.6580300000001</v>
      </c>
      <c r="D13" s="219">
        <v>780.73343</v>
      </c>
      <c r="E13" s="219" t="s">
        <v>222</v>
      </c>
      <c r="F13" s="219" t="s">
        <v>222</v>
      </c>
      <c r="G13" s="220">
        <v>564.92459999999994</v>
      </c>
      <c r="H13" s="199"/>
      <c r="I13" s="209"/>
      <c r="J13" s="218" t="s">
        <v>232</v>
      </c>
      <c r="K13" s="118">
        <v>1145.72207</v>
      </c>
      <c r="L13" s="219">
        <v>1100.7</v>
      </c>
      <c r="M13" s="219" t="s">
        <v>222</v>
      </c>
      <c r="N13" s="219" t="s">
        <v>220</v>
      </c>
      <c r="O13" s="219">
        <v>45.022069999999999</v>
      </c>
      <c r="P13" s="219" t="s">
        <v>220</v>
      </c>
      <c r="Q13" s="220">
        <v>122.25474970473336</v>
      </c>
      <c r="R13" s="200"/>
      <c r="S13" s="209"/>
      <c r="T13" s="218" t="s">
        <v>232</v>
      </c>
      <c r="U13" s="87">
        <v>5</v>
      </c>
      <c r="V13" s="221">
        <v>5</v>
      </c>
      <c r="W13" s="221">
        <v>5</v>
      </c>
      <c r="X13" s="221">
        <v>5</v>
      </c>
      <c r="Y13" s="221">
        <v>5</v>
      </c>
      <c r="Z13" s="221">
        <v>5</v>
      </c>
      <c r="AA13" s="221">
        <v>5</v>
      </c>
      <c r="AB13" s="222">
        <v>5</v>
      </c>
      <c r="AC13" s="200"/>
      <c r="AD13" s="215"/>
      <c r="AE13" s="218" t="s">
        <v>221</v>
      </c>
      <c r="AF13" s="125">
        <v>21.021999999999998</v>
      </c>
      <c r="AG13" s="222" t="s">
        <v>222</v>
      </c>
      <c r="AH13" s="204"/>
      <c r="AI13" s="215"/>
      <c r="AJ13" s="218" t="s">
        <v>251</v>
      </c>
      <c r="AK13" s="223">
        <v>1.4</v>
      </c>
      <c r="AL13" s="207"/>
      <c r="AM13" s="207"/>
      <c r="AN13" s="208"/>
      <c r="AO13" s="208"/>
      <c r="AP13" s="208"/>
      <c r="AQ13" s="208"/>
      <c r="AR13" s="208"/>
      <c r="AS13" s="208"/>
      <c r="AT13" s="208"/>
    </row>
    <row r="14" spans="1:46" x14ac:dyDescent="0.25">
      <c r="A14" s="209"/>
      <c r="B14" s="210" t="s">
        <v>254</v>
      </c>
      <c r="C14" s="100">
        <v>861.75654000000009</v>
      </c>
      <c r="D14" s="101">
        <v>642.97318000000007</v>
      </c>
      <c r="E14" s="101" t="s">
        <v>222</v>
      </c>
      <c r="F14" s="101" t="s">
        <v>222</v>
      </c>
      <c r="G14" s="103">
        <v>218.78335999999999</v>
      </c>
      <c r="H14" s="211"/>
      <c r="I14" s="209"/>
      <c r="J14" s="210" t="s">
        <v>254</v>
      </c>
      <c r="K14" s="100">
        <v>1075.7596899999999</v>
      </c>
      <c r="L14" s="101">
        <v>1015.2999999999998</v>
      </c>
      <c r="M14" s="101" t="s">
        <v>222</v>
      </c>
      <c r="N14" s="101" t="s">
        <v>220</v>
      </c>
      <c r="O14" s="101">
        <v>60.459690000000002</v>
      </c>
      <c r="P14" s="101" t="s">
        <v>220</v>
      </c>
      <c r="Q14" s="103">
        <v>84.877035359007209</v>
      </c>
      <c r="R14" s="200"/>
      <c r="S14" s="209"/>
      <c r="T14" s="210" t="s">
        <v>254</v>
      </c>
      <c r="U14" s="107">
        <v>5.4333333333333336</v>
      </c>
      <c r="V14" s="109">
        <v>5.4333333333333336</v>
      </c>
      <c r="W14" s="109">
        <v>5.4333333333333336</v>
      </c>
      <c r="X14" s="109">
        <v>5.4333333333333336</v>
      </c>
      <c r="Y14" s="109">
        <v>5.4333333333333336</v>
      </c>
      <c r="Z14" s="109">
        <v>5.4333333333333336</v>
      </c>
      <c r="AA14" s="109">
        <v>5.4333333333333336</v>
      </c>
      <c r="AB14" s="113">
        <v>5.4333333333333336</v>
      </c>
      <c r="AC14" s="212"/>
      <c r="AD14" s="215"/>
      <c r="AE14" s="210" t="s">
        <v>248</v>
      </c>
      <c r="AF14" s="111">
        <v>20.891111111111108</v>
      </c>
      <c r="AG14" s="113" t="s">
        <v>222</v>
      </c>
      <c r="AH14" s="214"/>
      <c r="AI14" s="215"/>
      <c r="AJ14" s="210" t="s">
        <v>253</v>
      </c>
      <c r="AK14" s="216">
        <v>1.36</v>
      </c>
      <c r="AL14" s="163"/>
      <c r="AM14" s="163"/>
      <c r="AN14" s="217"/>
      <c r="AO14" s="217"/>
      <c r="AP14" s="217"/>
      <c r="AQ14" s="217"/>
      <c r="AR14" s="217"/>
      <c r="AS14" s="217"/>
      <c r="AT14" s="217"/>
    </row>
    <row r="15" spans="1:46" s="37" customFormat="1" x14ac:dyDescent="0.25">
      <c r="A15" s="209"/>
      <c r="B15" s="218" t="s">
        <v>255</v>
      </c>
      <c r="C15" s="118">
        <v>920.18061000000012</v>
      </c>
      <c r="D15" s="219">
        <v>733.01129000000003</v>
      </c>
      <c r="E15" s="219" t="s">
        <v>222</v>
      </c>
      <c r="F15" s="219" t="s">
        <v>222</v>
      </c>
      <c r="G15" s="220">
        <v>187.16932</v>
      </c>
      <c r="H15" s="199"/>
      <c r="I15" s="209"/>
      <c r="J15" s="218" t="s">
        <v>255</v>
      </c>
      <c r="K15" s="118">
        <v>923.98346000000004</v>
      </c>
      <c r="L15" s="219">
        <v>898.7</v>
      </c>
      <c r="M15" s="219" t="s">
        <v>222</v>
      </c>
      <c r="N15" s="219" t="s">
        <v>220</v>
      </c>
      <c r="O15" s="219">
        <v>25.283460000000002</v>
      </c>
      <c r="P15" s="219" t="s">
        <v>220</v>
      </c>
      <c r="Q15" s="220">
        <v>102.39018693668633</v>
      </c>
      <c r="R15" s="200"/>
      <c r="S15" s="209"/>
      <c r="T15" s="218" t="s">
        <v>255</v>
      </c>
      <c r="U15" s="87">
        <v>6</v>
      </c>
      <c r="V15" s="221">
        <v>6</v>
      </c>
      <c r="W15" s="221">
        <v>6</v>
      </c>
      <c r="X15" s="221">
        <v>6</v>
      </c>
      <c r="Y15" s="221">
        <v>6</v>
      </c>
      <c r="Z15" s="221">
        <v>6</v>
      </c>
      <c r="AA15" s="221">
        <v>6</v>
      </c>
      <c r="AB15" s="222">
        <v>6</v>
      </c>
      <c r="AC15" s="200"/>
      <c r="AD15" s="215"/>
      <c r="AE15" s="218" t="s">
        <v>251</v>
      </c>
      <c r="AF15" s="125">
        <v>21.052499999999998</v>
      </c>
      <c r="AG15" s="222" t="s">
        <v>222</v>
      </c>
      <c r="AH15" s="204"/>
      <c r="AI15" s="215"/>
      <c r="AJ15" s="218" t="s">
        <v>245</v>
      </c>
      <c r="AK15" s="223">
        <v>1.35</v>
      </c>
      <c r="AL15" s="207"/>
      <c r="AM15" s="207"/>
      <c r="AN15" s="208"/>
      <c r="AO15" s="208"/>
      <c r="AP15" s="208"/>
      <c r="AQ15" s="208"/>
      <c r="AR15" s="208"/>
      <c r="AS15" s="208"/>
      <c r="AT15" s="208"/>
    </row>
    <row r="16" spans="1:46" x14ac:dyDescent="0.25">
      <c r="A16" s="209"/>
      <c r="B16" s="210" t="s">
        <v>234</v>
      </c>
      <c r="C16" s="100">
        <v>831.74317000000008</v>
      </c>
      <c r="D16" s="101">
        <v>711.47504000000004</v>
      </c>
      <c r="E16" s="101" t="s">
        <v>222</v>
      </c>
      <c r="F16" s="101" t="s">
        <v>222</v>
      </c>
      <c r="G16" s="103">
        <v>120.26813</v>
      </c>
      <c r="H16" s="211"/>
      <c r="I16" s="209"/>
      <c r="J16" s="210" t="s">
        <v>234</v>
      </c>
      <c r="K16" s="100">
        <v>812.36688000000004</v>
      </c>
      <c r="L16" s="101">
        <v>772.2</v>
      </c>
      <c r="M16" s="101" t="s">
        <v>222</v>
      </c>
      <c r="N16" s="101" t="s">
        <v>220</v>
      </c>
      <c r="O16" s="101">
        <v>40.166879999999999</v>
      </c>
      <c r="P16" s="101" t="s">
        <v>220</v>
      </c>
      <c r="Q16" s="103">
        <v>107.71084822584822</v>
      </c>
      <c r="R16" s="200"/>
      <c r="S16" s="209"/>
      <c r="T16" s="210" t="s">
        <v>234</v>
      </c>
      <c r="U16" s="107">
        <v>6</v>
      </c>
      <c r="V16" s="109">
        <v>6</v>
      </c>
      <c r="W16" s="109">
        <v>6</v>
      </c>
      <c r="X16" s="109">
        <v>6</v>
      </c>
      <c r="Y16" s="109">
        <v>6</v>
      </c>
      <c r="Z16" s="109">
        <v>6</v>
      </c>
      <c r="AA16" s="109">
        <v>6</v>
      </c>
      <c r="AB16" s="113">
        <v>6</v>
      </c>
      <c r="AC16" s="212"/>
      <c r="AD16" s="215"/>
      <c r="AE16" s="210" t="s">
        <v>253</v>
      </c>
      <c r="AF16" s="111">
        <v>21.286249999999999</v>
      </c>
      <c r="AG16" s="113" t="s">
        <v>222</v>
      </c>
      <c r="AH16" s="214"/>
      <c r="AI16" s="215"/>
      <c r="AJ16" s="210" t="s">
        <v>249</v>
      </c>
      <c r="AK16" s="216">
        <v>1.34</v>
      </c>
      <c r="AL16" s="163"/>
      <c r="AM16" s="163"/>
      <c r="AN16" s="217"/>
      <c r="AO16" s="217"/>
      <c r="AP16" s="217"/>
      <c r="AQ16" s="217"/>
      <c r="AR16" s="217"/>
      <c r="AS16" s="217"/>
      <c r="AT16" s="217"/>
    </row>
    <row r="17" spans="1:46" s="37" customFormat="1" x14ac:dyDescent="0.25">
      <c r="A17" s="209"/>
      <c r="B17" s="218" t="s">
        <v>221</v>
      </c>
      <c r="C17" s="118">
        <v>859.56368999999995</v>
      </c>
      <c r="D17" s="219">
        <v>691.72418999999991</v>
      </c>
      <c r="E17" s="219" t="s">
        <v>222</v>
      </c>
      <c r="F17" s="219" t="s">
        <v>222</v>
      </c>
      <c r="G17" s="220">
        <v>167.83949999999999</v>
      </c>
      <c r="H17" s="199"/>
      <c r="I17" s="209"/>
      <c r="J17" s="218" t="s">
        <v>221</v>
      </c>
      <c r="K17" s="118">
        <v>790.4297499999999</v>
      </c>
      <c r="L17" s="219">
        <v>778.3</v>
      </c>
      <c r="M17" s="219" t="s">
        <v>222</v>
      </c>
      <c r="N17" s="219" t="s">
        <v>220</v>
      </c>
      <c r="O17" s="219">
        <v>12.12975</v>
      </c>
      <c r="P17" s="219" t="s">
        <v>220</v>
      </c>
      <c r="Q17" s="220">
        <v>110.44117820891688</v>
      </c>
      <c r="R17" s="200"/>
      <c r="S17" s="209"/>
      <c r="T17" s="218" t="s">
        <v>221</v>
      </c>
      <c r="U17" s="87">
        <v>6</v>
      </c>
      <c r="V17" s="221">
        <v>6</v>
      </c>
      <c r="W17" s="221">
        <v>6</v>
      </c>
      <c r="X17" s="221">
        <v>6</v>
      </c>
      <c r="Y17" s="221">
        <v>6</v>
      </c>
      <c r="Z17" s="221">
        <v>6</v>
      </c>
      <c r="AA17" s="221">
        <v>6</v>
      </c>
      <c r="AB17" s="222">
        <v>6</v>
      </c>
      <c r="AC17" s="200"/>
      <c r="AD17" s="215"/>
      <c r="AE17" s="218" t="s">
        <v>245</v>
      </c>
      <c r="AF17" s="125">
        <v>21.933684210526316</v>
      </c>
      <c r="AG17" s="222" t="s">
        <v>222</v>
      </c>
      <c r="AH17" s="204"/>
      <c r="AI17" s="215" t="s">
        <v>257</v>
      </c>
      <c r="AJ17" s="218" t="s">
        <v>247</v>
      </c>
      <c r="AK17" s="223">
        <v>1.25</v>
      </c>
      <c r="AL17" s="224"/>
      <c r="AM17" s="207"/>
      <c r="AN17" s="208"/>
      <c r="AO17" s="208"/>
      <c r="AP17" s="208"/>
      <c r="AQ17" s="208"/>
      <c r="AR17" s="208"/>
      <c r="AS17" s="208"/>
      <c r="AT17" s="208"/>
    </row>
    <row r="18" spans="1:46" x14ac:dyDescent="0.25">
      <c r="A18" s="209"/>
      <c r="B18" s="210" t="s">
        <v>248</v>
      </c>
      <c r="C18" s="100">
        <v>547.75864999999999</v>
      </c>
      <c r="D18" s="101">
        <v>381.5394</v>
      </c>
      <c r="E18" s="101" t="s">
        <v>222</v>
      </c>
      <c r="F18" s="101" t="s">
        <v>222</v>
      </c>
      <c r="G18" s="103">
        <v>166.21924999999999</v>
      </c>
      <c r="H18" s="211"/>
      <c r="I18" s="209"/>
      <c r="J18" s="210" t="s">
        <v>248</v>
      </c>
      <c r="K18" s="100">
        <v>1035.71118</v>
      </c>
      <c r="L18" s="101">
        <v>991.5</v>
      </c>
      <c r="M18" s="101" t="s">
        <v>222</v>
      </c>
      <c r="N18" s="101" t="s">
        <v>220</v>
      </c>
      <c r="O18" s="101">
        <v>44.211179999999999</v>
      </c>
      <c r="P18" s="101" t="s">
        <v>220</v>
      </c>
      <c r="Q18" s="103">
        <v>55.245451336359054</v>
      </c>
      <c r="R18" s="200"/>
      <c r="S18" s="209"/>
      <c r="T18" s="210" t="s">
        <v>248</v>
      </c>
      <c r="U18" s="107">
        <v>6.419354838709677</v>
      </c>
      <c r="V18" s="109">
        <v>6.419354838709677</v>
      </c>
      <c r="W18" s="109">
        <v>6.419354838709677</v>
      </c>
      <c r="X18" s="109">
        <v>6.419354838709677</v>
      </c>
      <c r="Y18" s="109">
        <v>6.419354838709677</v>
      </c>
      <c r="Z18" s="109">
        <v>6.419354838709677</v>
      </c>
      <c r="AA18" s="109">
        <v>6.419354838709677</v>
      </c>
      <c r="AB18" s="113">
        <v>6.419354838709677</v>
      </c>
      <c r="AC18" s="212"/>
      <c r="AD18" s="215"/>
      <c r="AE18" s="210" t="s">
        <v>249</v>
      </c>
      <c r="AF18" s="111">
        <v>22.163888888888884</v>
      </c>
      <c r="AG18" s="113" t="s">
        <v>222</v>
      </c>
      <c r="AH18" s="214"/>
      <c r="AI18" s="215"/>
      <c r="AJ18" s="210" t="s">
        <v>250</v>
      </c>
      <c r="AK18" s="216">
        <v>1.29</v>
      </c>
      <c r="AL18" s="163"/>
      <c r="AM18" s="163"/>
      <c r="AN18" s="217"/>
      <c r="AO18" s="217"/>
      <c r="AP18" s="217"/>
      <c r="AQ18" s="217"/>
      <c r="AR18" s="217"/>
      <c r="AS18" s="217"/>
      <c r="AT18" s="217"/>
    </row>
    <row r="19" spans="1:46" s="37" customFormat="1" x14ac:dyDescent="0.25">
      <c r="A19" s="209"/>
      <c r="B19" s="218" t="s">
        <v>251</v>
      </c>
      <c r="C19" s="118">
        <v>1047.9651699999999</v>
      </c>
      <c r="D19" s="219">
        <v>950.94344999999998</v>
      </c>
      <c r="E19" s="219" t="s">
        <v>222</v>
      </c>
      <c r="F19" s="219" t="s">
        <v>222</v>
      </c>
      <c r="G19" s="220">
        <v>97.021720000000002</v>
      </c>
      <c r="H19" s="199"/>
      <c r="I19" s="209"/>
      <c r="J19" s="218" t="s">
        <v>251</v>
      </c>
      <c r="K19" s="118">
        <v>1498.34797</v>
      </c>
      <c r="L19" s="219">
        <v>1460.15</v>
      </c>
      <c r="M19" s="219" t="s">
        <v>222</v>
      </c>
      <c r="N19" s="219" t="s">
        <v>220</v>
      </c>
      <c r="O19" s="219">
        <v>38.197969999999998</v>
      </c>
      <c r="P19" s="219" t="s">
        <v>220</v>
      </c>
      <c r="Q19" s="220">
        <v>71.771062562065538</v>
      </c>
      <c r="R19" s="200"/>
      <c r="S19" s="209"/>
      <c r="T19" s="218" t="s">
        <v>251</v>
      </c>
      <c r="U19" s="87">
        <v>7.8</v>
      </c>
      <c r="V19" s="221">
        <v>7.8</v>
      </c>
      <c r="W19" s="221">
        <v>7.8</v>
      </c>
      <c r="X19" s="221">
        <v>7.8</v>
      </c>
      <c r="Y19" s="221">
        <v>7.8</v>
      </c>
      <c r="Z19" s="221">
        <v>7.8</v>
      </c>
      <c r="AA19" s="221">
        <v>7.8</v>
      </c>
      <c r="AB19" s="222">
        <v>7.8</v>
      </c>
      <c r="AC19" s="200"/>
      <c r="AD19" s="215" t="s">
        <v>258</v>
      </c>
      <c r="AE19" s="218" t="s">
        <v>247</v>
      </c>
      <c r="AF19" s="125">
        <v>22.071666666666665</v>
      </c>
      <c r="AG19" s="222" t="s">
        <v>222</v>
      </c>
      <c r="AH19" s="204"/>
      <c r="AI19" s="215"/>
      <c r="AJ19" s="218" t="s">
        <v>232</v>
      </c>
      <c r="AK19" s="223">
        <v>1.28</v>
      </c>
      <c r="AL19" s="207"/>
      <c r="AM19" s="207"/>
      <c r="AN19" s="208"/>
      <c r="AO19" s="208"/>
      <c r="AP19" s="208"/>
      <c r="AQ19" s="208"/>
      <c r="AR19" s="208"/>
      <c r="AS19" s="208"/>
      <c r="AT19" s="208"/>
    </row>
    <row r="20" spans="1:46" x14ac:dyDescent="0.25">
      <c r="A20" s="209"/>
      <c r="B20" s="210" t="s">
        <v>253</v>
      </c>
      <c r="C20" s="100">
        <v>1079.2281799999998</v>
      </c>
      <c r="D20" s="101">
        <v>1004.23025</v>
      </c>
      <c r="E20" s="101" t="s">
        <v>222</v>
      </c>
      <c r="F20" s="101" t="s">
        <v>222</v>
      </c>
      <c r="G20" s="103">
        <v>74.997929999999997</v>
      </c>
      <c r="H20" s="211"/>
      <c r="I20" s="209"/>
      <c r="J20" s="210" t="s">
        <v>253</v>
      </c>
      <c r="K20" s="100">
        <v>1947.87807</v>
      </c>
      <c r="L20" s="101">
        <v>1930.35</v>
      </c>
      <c r="M20" s="101" t="s">
        <v>222</v>
      </c>
      <c r="N20" s="101" t="s">
        <v>220</v>
      </c>
      <c r="O20" s="101">
        <v>17.52807</v>
      </c>
      <c r="P20" s="101" t="s">
        <v>220</v>
      </c>
      <c r="Q20" s="103">
        <v>55.908419716631698</v>
      </c>
      <c r="R20" s="200"/>
      <c r="S20" s="209"/>
      <c r="T20" s="210" t="s">
        <v>253</v>
      </c>
      <c r="U20" s="107">
        <v>8</v>
      </c>
      <c r="V20" s="109">
        <v>8</v>
      </c>
      <c r="W20" s="109">
        <v>8.5</v>
      </c>
      <c r="X20" s="109">
        <v>8.5</v>
      </c>
      <c r="Y20" s="109">
        <v>8</v>
      </c>
      <c r="Z20" s="109">
        <v>8</v>
      </c>
      <c r="AA20" s="109">
        <v>8.5</v>
      </c>
      <c r="AB20" s="113">
        <v>8.5</v>
      </c>
      <c r="AC20" s="212"/>
      <c r="AD20" s="215"/>
      <c r="AE20" s="210" t="s">
        <v>250</v>
      </c>
      <c r="AF20" s="111">
        <v>22.114374999999999</v>
      </c>
      <c r="AG20" s="113" t="s">
        <v>222</v>
      </c>
      <c r="AH20" s="214"/>
      <c r="AI20" s="215"/>
      <c r="AJ20" s="210" t="s">
        <v>254</v>
      </c>
      <c r="AK20" s="216">
        <v>1.25</v>
      </c>
      <c r="AL20" s="163"/>
      <c r="AM20" s="163"/>
      <c r="AN20" s="217"/>
      <c r="AO20" s="217"/>
      <c r="AP20" s="217"/>
      <c r="AQ20" s="217"/>
      <c r="AR20" s="217"/>
      <c r="AS20" s="217"/>
      <c r="AT20" s="217"/>
    </row>
    <row r="21" spans="1:46" s="37" customFormat="1" x14ac:dyDescent="0.25">
      <c r="A21" s="209"/>
      <c r="B21" s="218" t="s">
        <v>245</v>
      </c>
      <c r="C21" s="118">
        <v>1824.06159</v>
      </c>
      <c r="D21" s="219">
        <v>1593.0630000000001</v>
      </c>
      <c r="E21" s="219" t="s">
        <v>222</v>
      </c>
      <c r="F21" s="219" t="s">
        <v>222</v>
      </c>
      <c r="G21" s="220">
        <v>230.99859000000001</v>
      </c>
      <c r="H21" s="199"/>
      <c r="I21" s="209"/>
      <c r="J21" s="218" t="s">
        <v>245</v>
      </c>
      <c r="K21" s="118">
        <v>2805.33284</v>
      </c>
      <c r="L21" s="219">
        <v>2541.7800000000002</v>
      </c>
      <c r="M21" s="219" t="s">
        <v>222</v>
      </c>
      <c r="N21" s="219" t="s">
        <v>222</v>
      </c>
      <c r="O21" s="219">
        <v>263.55284</v>
      </c>
      <c r="P21" s="219" t="s">
        <v>220</v>
      </c>
      <c r="Q21" s="220">
        <v>71.763157708377591</v>
      </c>
      <c r="R21" s="200"/>
      <c r="S21" s="209"/>
      <c r="T21" s="218" t="s">
        <v>245</v>
      </c>
      <c r="U21" s="87">
        <v>8</v>
      </c>
      <c r="V21" s="221">
        <v>8</v>
      </c>
      <c r="W21" s="221">
        <v>8.5</v>
      </c>
      <c r="X21" s="221">
        <v>8.5</v>
      </c>
      <c r="Y21" s="221">
        <v>8</v>
      </c>
      <c r="Z21" s="221">
        <v>8</v>
      </c>
      <c r="AA21" s="221">
        <v>8.5</v>
      </c>
      <c r="AB21" s="222">
        <v>8.5</v>
      </c>
      <c r="AC21" s="200"/>
      <c r="AD21" s="215"/>
      <c r="AE21" s="218" t="s">
        <v>232</v>
      </c>
      <c r="AF21" s="125">
        <v>22.277142857142859</v>
      </c>
      <c r="AG21" s="222" t="s">
        <v>222</v>
      </c>
      <c r="AH21" s="204"/>
      <c r="AI21" s="215"/>
      <c r="AJ21" s="218" t="s">
        <v>255</v>
      </c>
      <c r="AK21" s="223">
        <v>1.35</v>
      </c>
      <c r="AL21" s="207"/>
      <c r="AM21" s="207"/>
      <c r="AN21" s="208"/>
      <c r="AO21" s="208"/>
      <c r="AP21" s="208"/>
      <c r="AQ21" s="208"/>
      <c r="AR21" s="208"/>
      <c r="AS21" s="208"/>
      <c r="AT21" s="208"/>
    </row>
    <row r="22" spans="1:46" x14ac:dyDescent="0.25">
      <c r="A22" s="209"/>
      <c r="B22" s="210" t="s">
        <v>249</v>
      </c>
      <c r="C22" s="100">
        <f>D22+G22</f>
        <v>1554.9469999999999</v>
      </c>
      <c r="D22" s="101">
        <f>E22+F22</f>
        <v>1246.9379999999999</v>
      </c>
      <c r="E22" s="101">
        <v>1208.52</v>
      </c>
      <c r="F22" s="101">
        <v>38.417999999999999</v>
      </c>
      <c r="G22" s="103">
        <v>308.00900000000001</v>
      </c>
      <c r="H22" s="211"/>
      <c r="I22" s="209"/>
      <c r="J22" s="210" t="s">
        <v>249</v>
      </c>
      <c r="K22" s="100">
        <v>3709.3236999999999</v>
      </c>
      <c r="L22" s="101">
        <v>3500.04</v>
      </c>
      <c r="M22" s="101">
        <v>1568.7</v>
      </c>
      <c r="N22" s="101">
        <v>1931.3</v>
      </c>
      <c r="O22" s="101">
        <v>209.28370000000001</v>
      </c>
      <c r="P22" s="101" t="s">
        <v>220</v>
      </c>
      <c r="Q22" s="103">
        <v>44.426549410863878</v>
      </c>
      <c r="R22" s="200"/>
      <c r="S22" s="209"/>
      <c r="T22" s="210" t="s">
        <v>249</v>
      </c>
      <c r="U22" s="107">
        <v>8</v>
      </c>
      <c r="V22" s="109">
        <v>8</v>
      </c>
      <c r="W22" s="109">
        <v>8.5</v>
      </c>
      <c r="X22" s="109">
        <v>8.5</v>
      </c>
      <c r="Y22" s="109">
        <v>8</v>
      </c>
      <c r="Z22" s="109">
        <v>8</v>
      </c>
      <c r="AA22" s="109">
        <v>8.5</v>
      </c>
      <c r="AB22" s="113">
        <v>8.5</v>
      </c>
      <c r="AC22" s="212"/>
      <c r="AD22" s="215"/>
      <c r="AE22" s="210" t="s">
        <v>254</v>
      </c>
      <c r="AF22" s="111">
        <v>22.165500000000002</v>
      </c>
      <c r="AG22" s="113" t="s">
        <v>222</v>
      </c>
      <c r="AH22" s="214"/>
      <c r="AI22" s="215"/>
      <c r="AJ22" s="210" t="s">
        <v>234</v>
      </c>
      <c r="AK22" s="216">
        <v>1.3</v>
      </c>
      <c r="AL22" s="163"/>
      <c r="AM22" s="163"/>
      <c r="AN22" s="217"/>
      <c r="AO22" s="217"/>
      <c r="AP22" s="217"/>
      <c r="AQ22" s="217"/>
      <c r="AR22" s="217"/>
      <c r="AS22" s="217"/>
      <c r="AT22" s="217"/>
    </row>
    <row r="23" spans="1:46" s="37" customFormat="1" x14ac:dyDescent="0.25">
      <c r="A23" s="209" t="s">
        <v>259</v>
      </c>
      <c r="B23" s="218" t="s">
        <v>247</v>
      </c>
      <c r="C23" s="118">
        <v>2215.3570499999996</v>
      </c>
      <c r="D23" s="219">
        <v>1676.31897</v>
      </c>
      <c r="E23" s="219">
        <v>1192.3643</v>
      </c>
      <c r="F23" s="219">
        <v>483.95466999999996</v>
      </c>
      <c r="G23" s="220">
        <v>539.03807999999992</v>
      </c>
      <c r="H23" s="199"/>
      <c r="I23" s="209" t="s">
        <v>259</v>
      </c>
      <c r="J23" s="218" t="s">
        <v>247</v>
      </c>
      <c r="K23" s="118">
        <v>3997.4172800000001</v>
      </c>
      <c r="L23" s="219">
        <v>3604.61</v>
      </c>
      <c r="M23" s="219">
        <v>1213.75</v>
      </c>
      <c r="N23" s="219">
        <v>2390.86</v>
      </c>
      <c r="O23" s="219">
        <v>392.80727999999999</v>
      </c>
      <c r="P23" s="219" t="s">
        <v>220</v>
      </c>
      <c r="Q23" s="220">
        <v>61.458994176901236</v>
      </c>
      <c r="R23" s="200"/>
      <c r="S23" s="209" t="s">
        <v>259</v>
      </c>
      <c r="T23" s="218" t="s">
        <v>247</v>
      </c>
      <c r="U23" s="87">
        <v>8</v>
      </c>
      <c r="V23" s="221">
        <v>8</v>
      </c>
      <c r="W23" s="221">
        <v>8</v>
      </c>
      <c r="X23" s="221">
        <v>8</v>
      </c>
      <c r="Y23" s="221">
        <v>7.5</v>
      </c>
      <c r="Z23" s="221">
        <v>7.5</v>
      </c>
      <c r="AA23" s="221">
        <v>8</v>
      </c>
      <c r="AB23" s="222">
        <v>8</v>
      </c>
      <c r="AC23" s="200"/>
      <c r="AD23" s="215"/>
      <c r="AE23" s="218" t="s">
        <v>255</v>
      </c>
      <c r="AF23" s="125">
        <v>21.877500000000001</v>
      </c>
      <c r="AG23" s="222" t="s">
        <v>222</v>
      </c>
      <c r="AH23" s="204"/>
      <c r="AI23" s="215"/>
      <c r="AJ23" s="218" t="s">
        <v>221</v>
      </c>
      <c r="AK23" s="223">
        <v>1.33</v>
      </c>
      <c r="AL23" s="207"/>
      <c r="AM23" s="207"/>
      <c r="AN23" s="208"/>
      <c r="AO23" s="208"/>
      <c r="AP23" s="208"/>
      <c r="AQ23" s="208"/>
      <c r="AR23" s="208"/>
      <c r="AS23" s="208"/>
      <c r="AT23" s="208"/>
    </row>
    <row r="24" spans="1:46" x14ac:dyDescent="0.25">
      <c r="A24" s="209"/>
      <c r="B24" s="210" t="s">
        <v>250</v>
      </c>
      <c r="C24" s="100">
        <v>1976.31331</v>
      </c>
      <c r="D24" s="101">
        <v>1498.76043</v>
      </c>
      <c r="E24" s="101">
        <v>1056.7856499999998</v>
      </c>
      <c r="F24" s="101">
        <v>441.97478000000001</v>
      </c>
      <c r="G24" s="103">
        <v>477.55288000000002</v>
      </c>
      <c r="H24" s="211"/>
      <c r="I24" s="209"/>
      <c r="J24" s="210" t="s">
        <v>250</v>
      </c>
      <c r="K24" s="100">
        <v>3669.4245499999997</v>
      </c>
      <c r="L24" s="101">
        <v>3516.87</v>
      </c>
      <c r="M24" s="101">
        <v>898.95</v>
      </c>
      <c r="N24" s="101">
        <v>2617.92</v>
      </c>
      <c r="O24" s="101">
        <v>152.55455000000001</v>
      </c>
      <c r="P24" s="101" t="s">
        <v>220</v>
      </c>
      <c r="Q24" s="103">
        <v>56.195233545738112</v>
      </c>
      <c r="R24" s="200"/>
      <c r="S24" s="209"/>
      <c r="T24" s="210" t="s">
        <v>250</v>
      </c>
      <c r="U24" s="107">
        <v>7.7321428571428568</v>
      </c>
      <c r="V24" s="109">
        <v>8</v>
      </c>
      <c r="W24" s="109">
        <v>7.7321428571428568</v>
      </c>
      <c r="X24" s="109">
        <v>8</v>
      </c>
      <c r="Y24" s="109">
        <v>7.2321428571428568</v>
      </c>
      <c r="Z24" s="109">
        <v>7.5</v>
      </c>
      <c r="AA24" s="109">
        <v>7.7321428571428568</v>
      </c>
      <c r="AB24" s="113">
        <v>8</v>
      </c>
      <c r="AC24" s="212"/>
      <c r="AD24" s="215"/>
      <c r="AE24" s="210" t="s">
        <v>234</v>
      </c>
      <c r="AF24" s="111">
        <v>21.818000000000005</v>
      </c>
      <c r="AG24" s="113" t="s">
        <v>222</v>
      </c>
      <c r="AH24" s="214"/>
      <c r="AI24" s="215"/>
      <c r="AJ24" s="210" t="s">
        <v>248</v>
      </c>
      <c r="AK24" s="216">
        <v>1.29</v>
      </c>
      <c r="AL24" s="163"/>
      <c r="AM24" s="226"/>
      <c r="AN24" s="217"/>
      <c r="AO24" s="217"/>
      <c r="AP24" s="217"/>
      <c r="AQ24" s="217"/>
      <c r="AR24" s="217"/>
      <c r="AS24" s="217"/>
      <c r="AT24" s="217"/>
    </row>
    <row r="25" spans="1:46" s="37" customFormat="1" x14ac:dyDescent="0.25">
      <c r="A25" s="209"/>
      <c r="B25" s="218" t="s">
        <v>232</v>
      </c>
      <c r="C25" s="118">
        <v>1866.4001599999997</v>
      </c>
      <c r="D25" s="219">
        <v>1415.5835499999998</v>
      </c>
      <c r="E25" s="219">
        <v>809.09934999999996</v>
      </c>
      <c r="F25" s="219">
        <v>606.48419999999999</v>
      </c>
      <c r="G25" s="220">
        <v>450.81660999999997</v>
      </c>
      <c r="H25" s="199"/>
      <c r="I25" s="209"/>
      <c r="J25" s="218" t="s">
        <v>232</v>
      </c>
      <c r="K25" s="118">
        <v>3709.5620600000002</v>
      </c>
      <c r="L25" s="219">
        <v>3593.84</v>
      </c>
      <c r="M25" s="219">
        <v>650.70000000000005</v>
      </c>
      <c r="N25" s="219">
        <v>2943.14</v>
      </c>
      <c r="O25" s="219">
        <v>115.72206</v>
      </c>
      <c r="P25" s="219" t="s">
        <v>220</v>
      </c>
      <c r="Q25" s="220">
        <v>51.933312557042044</v>
      </c>
      <c r="R25" s="200"/>
      <c r="S25" s="209"/>
      <c r="T25" s="218" t="s">
        <v>232</v>
      </c>
      <c r="U25" s="87">
        <v>6.5</v>
      </c>
      <c r="V25" s="221">
        <v>8</v>
      </c>
      <c r="W25" s="221">
        <v>6.5</v>
      </c>
      <c r="X25" s="221">
        <v>8</v>
      </c>
      <c r="Y25" s="221">
        <v>6</v>
      </c>
      <c r="Z25" s="221">
        <v>7.5</v>
      </c>
      <c r="AA25" s="221">
        <v>6.5</v>
      </c>
      <c r="AB25" s="222">
        <v>8</v>
      </c>
      <c r="AC25" s="200"/>
      <c r="AD25" s="215"/>
      <c r="AE25" s="218" t="s">
        <v>221</v>
      </c>
      <c r="AF25" s="125">
        <v>21.639583333333334</v>
      </c>
      <c r="AG25" s="222" t="s">
        <v>222</v>
      </c>
      <c r="AH25" s="204"/>
      <c r="AI25" s="215"/>
      <c r="AJ25" s="218" t="s">
        <v>251</v>
      </c>
      <c r="AK25" s="223">
        <v>1.3</v>
      </c>
      <c r="AL25" s="207"/>
      <c r="AM25" s="207"/>
      <c r="AN25" s="208"/>
      <c r="AO25" s="208"/>
      <c r="AP25" s="208"/>
      <c r="AQ25" s="208"/>
      <c r="AR25" s="208"/>
      <c r="AS25" s="208"/>
      <c r="AT25" s="208"/>
    </row>
    <row r="26" spans="1:46" x14ac:dyDescent="0.25">
      <c r="A26" s="209"/>
      <c r="B26" s="210" t="s">
        <v>254</v>
      </c>
      <c r="C26" s="100">
        <v>1951.32079</v>
      </c>
      <c r="D26" s="101">
        <v>1619.0030200000001</v>
      </c>
      <c r="E26" s="101">
        <v>940.72185000000002</v>
      </c>
      <c r="F26" s="101">
        <v>678.28117000000009</v>
      </c>
      <c r="G26" s="103">
        <v>332.31777</v>
      </c>
      <c r="H26" s="211"/>
      <c r="I26" s="209"/>
      <c r="J26" s="210" t="s">
        <v>254</v>
      </c>
      <c r="K26" s="100">
        <v>4046.7993100000003</v>
      </c>
      <c r="L26" s="101">
        <v>3937.9500000000003</v>
      </c>
      <c r="M26" s="101">
        <v>555.65</v>
      </c>
      <c r="N26" s="101">
        <v>3382.3</v>
      </c>
      <c r="O26" s="101">
        <v>108.84931</v>
      </c>
      <c r="P26" s="101" t="s">
        <v>220</v>
      </c>
      <c r="Q26" s="103">
        <v>49.551690346500074</v>
      </c>
      <c r="R26" s="200"/>
      <c r="S26" s="209"/>
      <c r="T26" s="210" t="s">
        <v>254</v>
      </c>
      <c r="U26" s="107">
        <v>6.5</v>
      </c>
      <c r="V26" s="109">
        <v>8</v>
      </c>
      <c r="W26" s="109">
        <v>6.5</v>
      </c>
      <c r="X26" s="109">
        <v>8</v>
      </c>
      <c r="Y26" s="109">
        <v>6</v>
      </c>
      <c r="Z26" s="109">
        <v>7.5</v>
      </c>
      <c r="AA26" s="109">
        <v>6.5</v>
      </c>
      <c r="AB26" s="113">
        <v>8</v>
      </c>
      <c r="AC26" s="212"/>
      <c r="AD26" s="215"/>
      <c r="AE26" s="210" t="s">
        <v>248</v>
      </c>
      <c r="AF26" s="111">
        <v>21.71</v>
      </c>
      <c r="AG26" s="113" t="s">
        <v>222</v>
      </c>
      <c r="AH26" s="214"/>
      <c r="AI26" s="215"/>
      <c r="AJ26" s="210" t="s">
        <v>253</v>
      </c>
      <c r="AK26" s="216">
        <v>1.32</v>
      </c>
      <c r="AL26" s="163"/>
      <c r="AM26" s="163"/>
      <c r="AN26" s="217"/>
      <c r="AO26" s="217"/>
      <c r="AP26" s="217"/>
      <c r="AQ26" s="217"/>
      <c r="AR26" s="217"/>
      <c r="AS26" s="217"/>
      <c r="AT26" s="217"/>
    </row>
    <row r="27" spans="1:46" s="37" customFormat="1" x14ac:dyDescent="0.25">
      <c r="A27" s="209"/>
      <c r="B27" s="218" t="s">
        <v>255</v>
      </c>
      <c r="C27" s="118">
        <v>2081.0722700000001</v>
      </c>
      <c r="D27" s="219">
        <v>1841.0986499999999</v>
      </c>
      <c r="E27" s="219">
        <v>1126.99342</v>
      </c>
      <c r="F27" s="219">
        <v>714.10523000000001</v>
      </c>
      <c r="G27" s="220">
        <v>239.97361999999998</v>
      </c>
      <c r="H27" s="199"/>
      <c r="I27" s="209"/>
      <c r="J27" s="218" t="s">
        <v>255</v>
      </c>
      <c r="K27" s="118">
        <v>4282.9211450000003</v>
      </c>
      <c r="L27" s="219">
        <v>4212.05</v>
      </c>
      <c r="M27" s="219">
        <v>506.4</v>
      </c>
      <c r="N27" s="219">
        <v>3705.65</v>
      </c>
      <c r="O27" s="219">
        <v>70.871144999999999</v>
      </c>
      <c r="P27" s="219" t="s">
        <v>220</v>
      </c>
      <c r="Q27" s="220">
        <v>49.407587041939202</v>
      </c>
      <c r="R27" s="200"/>
      <c r="S27" s="209"/>
      <c r="T27" s="218" t="s">
        <v>255</v>
      </c>
      <c r="U27" s="87">
        <v>6.5</v>
      </c>
      <c r="V27" s="221">
        <v>8</v>
      </c>
      <c r="W27" s="221">
        <v>6.5</v>
      </c>
      <c r="X27" s="221">
        <v>8</v>
      </c>
      <c r="Y27" s="221">
        <v>6</v>
      </c>
      <c r="Z27" s="221">
        <v>7.5</v>
      </c>
      <c r="AA27" s="221">
        <v>6.5</v>
      </c>
      <c r="AB27" s="222">
        <v>8</v>
      </c>
      <c r="AC27" s="200"/>
      <c r="AD27" s="215"/>
      <c r="AE27" s="218" t="s">
        <v>251</v>
      </c>
      <c r="AF27" s="125">
        <v>21.743809523809524</v>
      </c>
      <c r="AG27" s="222" t="s">
        <v>222</v>
      </c>
      <c r="AH27" s="204"/>
      <c r="AI27" s="215"/>
      <c r="AJ27" s="218" t="s">
        <v>245</v>
      </c>
      <c r="AK27" s="223">
        <v>1.26</v>
      </c>
      <c r="AL27" s="207"/>
      <c r="AM27" s="207"/>
      <c r="AN27" s="208"/>
      <c r="AO27" s="208"/>
      <c r="AP27" s="208"/>
      <c r="AQ27" s="208"/>
      <c r="AR27" s="208"/>
      <c r="AS27" s="208"/>
      <c r="AT27" s="208"/>
    </row>
    <row r="28" spans="1:46" x14ac:dyDescent="0.25">
      <c r="A28" s="209"/>
      <c r="B28" s="210" t="s">
        <v>234</v>
      </c>
      <c r="C28" s="100">
        <v>2293.3149600000002</v>
      </c>
      <c r="D28" s="101">
        <v>1962.40453</v>
      </c>
      <c r="E28" s="101">
        <v>1209.8928000000001</v>
      </c>
      <c r="F28" s="101">
        <v>752.51172999999994</v>
      </c>
      <c r="G28" s="103">
        <v>330.91043000000002</v>
      </c>
      <c r="H28" s="211"/>
      <c r="I28" s="209"/>
      <c r="J28" s="210" t="s">
        <v>234</v>
      </c>
      <c r="K28" s="100">
        <v>4814.1661100000001</v>
      </c>
      <c r="L28" s="101">
        <v>4624.9800000000005</v>
      </c>
      <c r="M28" s="101">
        <v>651.20000000000005</v>
      </c>
      <c r="N28" s="101">
        <v>3973.78</v>
      </c>
      <c r="O28" s="101">
        <v>189.18611000000001</v>
      </c>
      <c r="P28" s="101" t="s">
        <v>220</v>
      </c>
      <c r="Q28" s="103">
        <v>49.58540274768756</v>
      </c>
      <c r="R28" s="200"/>
      <c r="S28" s="209"/>
      <c r="T28" s="210" t="s">
        <v>234</v>
      </c>
      <c r="U28" s="107">
        <v>6.5</v>
      </c>
      <c r="V28" s="109">
        <v>8</v>
      </c>
      <c r="W28" s="109">
        <v>6.5</v>
      </c>
      <c r="X28" s="109">
        <v>8</v>
      </c>
      <c r="Y28" s="109">
        <v>6</v>
      </c>
      <c r="Z28" s="109">
        <v>7.5</v>
      </c>
      <c r="AA28" s="109">
        <v>6.5</v>
      </c>
      <c r="AB28" s="113">
        <v>8</v>
      </c>
      <c r="AC28" s="212"/>
      <c r="AD28" s="215"/>
      <c r="AE28" s="210" t="s">
        <v>253</v>
      </c>
      <c r="AF28" s="111">
        <v>22.405454545454546</v>
      </c>
      <c r="AG28" s="113" t="s">
        <v>222</v>
      </c>
      <c r="AH28" s="214"/>
      <c r="AI28" s="215"/>
      <c r="AJ28" s="210" t="s">
        <v>249</v>
      </c>
      <c r="AK28" s="216">
        <v>1.1299999999999999</v>
      </c>
      <c r="AL28" s="163"/>
      <c r="AM28" s="163"/>
      <c r="AN28" s="217"/>
      <c r="AO28" s="217"/>
      <c r="AP28" s="217"/>
      <c r="AQ28" s="217"/>
      <c r="AR28" s="217"/>
      <c r="AS28" s="217"/>
      <c r="AT28" s="217"/>
    </row>
    <row r="29" spans="1:46" s="37" customFormat="1" x14ac:dyDescent="0.25">
      <c r="A29" s="209"/>
      <c r="B29" s="218" t="s">
        <v>221</v>
      </c>
      <c r="C29" s="118">
        <v>2283.3656499999997</v>
      </c>
      <c r="D29" s="219">
        <v>2020.4428500000001</v>
      </c>
      <c r="E29" s="219">
        <v>1297.3754799999999</v>
      </c>
      <c r="F29" s="219">
        <v>723.06736999999998</v>
      </c>
      <c r="G29" s="220">
        <v>262.9228</v>
      </c>
      <c r="H29" s="199"/>
      <c r="I29" s="209"/>
      <c r="J29" s="218" t="s">
        <v>221</v>
      </c>
      <c r="K29" s="118">
        <v>4700.7627799999991</v>
      </c>
      <c r="L29" s="219">
        <v>4641.5899999999992</v>
      </c>
      <c r="M29" s="219">
        <v>585.29999999999995</v>
      </c>
      <c r="N29" s="219">
        <v>4056.2899999999995</v>
      </c>
      <c r="O29" s="219">
        <v>59.172780000000003</v>
      </c>
      <c r="P29" s="219" t="s">
        <v>220</v>
      </c>
      <c r="Q29" s="220">
        <v>49.193609301984878</v>
      </c>
      <c r="R29" s="200"/>
      <c r="S29" s="209"/>
      <c r="T29" s="218" t="s">
        <v>221</v>
      </c>
      <c r="U29" s="87">
        <v>6.5</v>
      </c>
      <c r="V29" s="221">
        <v>8</v>
      </c>
      <c r="W29" s="221">
        <v>6.5</v>
      </c>
      <c r="X29" s="221">
        <v>8</v>
      </c>
      <c r="Y29" s="221">
        <v>6</v>
      </c>
      <c r="Z29" s="221">
        <v>7.5</v>
      </c>
      <c r="AA29" s="221">
        <v>6.5</v>
      </c>
      <c r="AB29" s="222">
        <v>8</v>
      </c>
      <c r="AC29" s="200"/>
      <c r="AD29" s="215"/>
      <c r="AE29" s="218" t="s">
        <v>245</v>
      </c>
      <c r="AF29" s="125">
        <v>22.872800000000002</v>
      </c>
      <c r="AG29" s="222" t="s">
        <v>222</v>
      </c>
      <c r="AH29" s="204"/>
      <c r="AI29" s="215" t="s">
        <v>260</v>
      </c>
      <c r="AJ29" s="218" t="s">
        <v>247</v>
      </c>
      <c r="AK29" s="223">
        <v>1.1299999999999999</v>
      </c>
      <c r="AL29" s="207"/>
      <c r="AM29" s="207"/>
      <c r="AN29" s="208"/>
      <c r="AO29" s="208"/>
      <c r="AP29" s="208"/>
      <c r="AQ29" s="208"/>
      <c r="AR29" s="208"/>
      <c r="AS29" s="208"/>
      <c r="AT29" s="208"/>
    </row>
    <row r="30" spans="1:46" x14ac:dyDescent="0.25">
      <c r="A30" s="209"/>
      <c r="B30" s="210" t="s">
        <v>248</v>
      </c>
      <c r="C30" s="100">
        <v>2100.8774399999998</v>
      </c>
      <c r="D30" s="101">
        <v>1887.2602300000001</v>
      </c>
      <c r="E30" s="101">
        <v>1302.7145800000001</v>
      </c>
      <c r="F30" s="101">
        <v>584.54565000000002</v>
      </c>
      <c r="G30" s="103">
        <v>213.61721</v>
      </c>
      <c r="H30" s="211"/>
      <c r="I30" s="209"/>
      <c r="J30" s="210" t="s">
        <v>248</v>
      </c>
      <c r="K30" s="100">
        <v>4778.7200800000001</v>
      </c>
      <c r="L30" s="101">
        <v>4647.6400000000003</v>
      </c>
      <c r="M30" s="101">
        <v>566.85</v>
      </c>
      <c r="N30" s="101">
        <v>4080.7900000000004</v>
      </c>
      <c r="O30" s="101">
        <v>131.08008000000001</v>
      </c>
      <c r="P30" s="101" t="s">
        <v>220</v>
      </c>
      <c r="Q30" s="103">
        <v>45.203101789295204</v>
      </c>
      <c r="R30" s="200"/>
      <c r="S30" s="209"/>
      <c r="T30" s="210" t="s">
        <v>248</v>
      </c>
      <c r="U30" s="107">
        <v>6.5</v>
      </c>
      <c r="V30" s="109">
        <v>8</v>
      </c>
      <c r="W30" s="109">
        <v>6.5</v>
      </c>
      <c r="X30" s="109">
        <v>8</v>
      </c>
      <c r="Y30" s="109">
        <v>6</v>
      </c>
      <c r="Z30" s="109">
        <v>7.5</v>
      </c>
      <c r="AA30" s="109">
        <v>6.5</v>
      </c>
      <c r="AB30" s="113">
        <v>8</v>
      </c>
      <c r="AC30" s="212"/>
      <c r="AD30" s="215"/>
      <c r="AE30" s="210" t="s">
        <v>249</v>
      </c>
      <c r="AF30" s="111">
        <v>23.072352941176472</v>
      </c>
      <c r="AG30" s="113" t="s">
        <v>222</v>
      </c>
      <c r="AH30" s="214"/>
      <c r="AI30" s="215"/>
      <c r="AJ30" s="210" t="s">
        <v>250</v>
      </c>
      <c r="AK30" s="216">
        <v>1.19</v>
      </c>
      <c r="AL30" s="163"/>
      <c r="AM30" s="163"/>
      <c r="AN30" s="217"/>
      <c r="AO30" s="217"/>
      <c r="AP30" s="217"/>
      <c r="AQ30" s="217"/>
      <c r="AR30" s="217"/>
      <c r="AS30" s="217"/>
      <c r="AT30" s="217"/>
    </row>
    <row r="31" spans="1:46" s="37" customFormat="1" x14ac:dyDescent="0.25">
      <c r="A31" s="209"/>
      <c r="B31" s="218" t="s">
        <v>251</v>
      </c>
      <c r="C31" s="118">
        <v>2262.5001500000003</v>
      </c>
      <c r="D31" s="219">
        <v>1891.16812</v>
      </c>
      <c r="E31" s="219">
        <v>1216.10403</v>
      </c>
      <c r="F31" s="219">
        <v>675.06408999999996</v>
      </c>
      <c r="G31" s="220">
        <v>371.33203000000003</v>
      </c>
      <c r="H31" s="199"/>
      <c r="I31" s="209"/>
      <c r="J31" s="218" t="s">
        <v>251</v>
      </c>
      <c r="K31" s="118">
        <v>5478.67371</v>
      </c>
      <c r="L31" s="219">
        <v>5320.82</v>
      </c>
      <c r="M31" s="219">
        <v>547.4</v>
      </c>
      <c r="N31" s="219">
        <v>4773.42</v>
      </c>
      <c r="O31" s="219">
        <v>157.85371000000001</v>
      </c>
      <c r="P31" s="219" t="s">
        <v>220</v>
      </c>
      <c r="Q31" s="220">
        <v>42.521644220251773</v>
      </c>
      <c r="R31" s="200"/>
      <c r="S31" s="209"/>
      <c r="T31" s="218" t="s">
        <v>251</v>
      </c>
      <c r="U31" s="87">
        <v>6.5</v>
      </c>
      <c r="V31" s="221">
        <v>8</v>
      </c>
      <c r="W31" s="221">
        <v>6.5</v>
      </c>
      <c r="X31" s="221">
        <v>8</v>
      </c>
      <c r="Y31" s="221">
        <v>6</v>
      </c>
      <c r="Z31" s="221">
        <v>7.5</v>
      </c>
      <c r="AA31" s="221">
        <v>6.5</v>
      </c>
      <c r="AB31" s="222">
        <v>8</v>
      </c>
      <c r="AC31" s="200"/>
      <c r="AD31" s="215" t="s">
        <v>246</v>
      </c>
      <c r="AE31" s="218" t="s">
        <v>247</v>
      </c>
      <c r="AF31" s="125">
        <v>23.341578947368429</v>
      </c>
      <c r="AG31" s="222" t="s">
        <v>222</v>
      </c>
      <c r="AH31" s="204"/>
      <c r="AI31" s="215"/>
      <c r="AJ31" s="218" t="s">
        <v>232</v>
      </c>
      <c r="AK31" s="223">
        <v>1.17</v>
      </c>
      <c r="AL31" s="207"/>
      <c r="AM31" s="207"/>
      <c r="AN31" s="208"/>
      <c r="AO31" s="208"/>
      <c r="AP31" s="208"/>
      <c r="AQ31" s="208"/>
      <c r="AR31" s="208"/>
      <c r="AS31" s="208"/>
      <c r="AT31" s="208"/>
    </row>
    <row r="32" spans="1:46" x14ac:dyDescent="0.25">
      <c r="A32" s="209"/>
      <c r="B32" s="210" t="s">
        <v>253</v>
      </c>
      <c r="C32" s="100">
        <v>2496.1325500000003</v>
      </c>
      <c r="D32" s="101">
        <v>2218.7011000000002</v>
      </c>
      <c r="E32" s="101">
        <v>1367.8142499999999</v>
      </c>
      <c r="F32" s="101">
        <v>850.88684999999998</v>
      </c>
      <c r="G32" s="103">
        <v>277.43144999999998</v>
      </c>
      <c r="H32" s="211"/>
      <c r="I32" s="209"/>
      <c r="J32" s="210" t="s">
        <v>253</v>
      </c>
      <c r="K32" s="100">
        <v>5757.5268500000002</v>
      </c>
      <c r="L32" s="101">
        <v>5689.77</v>
      </c>
      <c r="M32" s="101">
        <v>569.54999999999995</v>
      </c>
      <c r="N32" s="101">
        <v>5120.22</v>
      </c>
      <c r="O32" s="101">
        <v>67.75685</v>
      </c>
      <c r="P32" s="101" t="s">
        <v>220</v>
      </c>
      <c r="Q32" s="103">
        <v>43.870535188592861</v>
      </c>
      <c r="R32" s="200"/>
      <c r="S32" s="209"/>
      <c r="T32" s="210" t="s">
        <v>253</v>
      </c>
      <c r="U32" s="107">
        <v>6.5</v>
      </c>
      <c r="V32" s="109">
        <v>8</v>
      </c>
      <c r="W32" s="109">
        <v>6.5</v>
      </c>
      <c r="X32" s="109">
        <v>8</v>
      </c>
      <c r="Y32" s="109">
        <v>6</v>
      </c>
      <c r="Z32" s="109">
        <v>7.5</v>
      </c>
      <c r="AA32" s="109">
        <v>6.5</v>
      </c>
      <c r="AB32" s="113">
        <v>8</v>
      </c>
      <c r="AC32" s="212"/>
      <c r="AD32" s="215"/>
      <c r="AE32" s="210" t="s">
        <v>250</v>
      </c>
      <c r="AF32" s="111">
        <v>23.413500000000003</v>
      </c>
      <c r="AG32" s="113" t="s">
        <v>222</v>
      </c>
      <c r="AH32" s="214"/>
      <c r="AI32" s="215"/>
      <c r="AJ32" s="210" t="s">
        <v>254</v>
      </c>
      <c r="AK32" s="216">
        <v>1.2</v>
      </c>
      <c r="AL32" s="163"/>
      <c r="AM32" s="163"/>
      <c r="AN32" s="217"/>
      <c r="AO32" s="217"/>
      <c r="AP32" s="217"/>
      <c r="AQ32" s="217"/>
      <c r="AR32" s="217"/>
      <c r="AS32" s="217"/>
      <c r="AT32" s="217"/>
    </row>
    <row r="33" spans="1:46" s="37" customFormat="1" x14ac:dyDescent="0.25">
      <c r="A33" s="209"/>
      <c r="B33" s="218" t="s">
        <v>245</v>
      </c>
      <c r="C33" s="118">
        <v>2790.4545699999999</v>
      </c>
      <c r="D33" s="219">
        <v>2556.2782499999998</v>
      </c>
      <c r="E33" s="219">
        <v>1526.71225</v>
      </c>
      <c r="F33" s="219">
        <v>1029.566</v>
      </c>
      <c r="G33" s="220">
        <v>234.17632</v>
      </c>
      <c r="H33" s="199"/>
      <c r="I33" s="209"/>
      <c r="J33" s="218" t="s">
        <v>245</v>
      </c>
      <c r="K33" s="118">
        <v>5817.3658999999998</v>
      </c>
      <c r="L33" s="219">
        <v>5806.49</v>
      </c>
      <c r="M33" s="219">
        <v>501.75000000000006</v>
      </c>
      <c r="N33" s="219">
        <v>5304.74</v>
      </c>
      <c r="O33" s="219">
        <v>10.8759</v>
      </c>
      <c r="P33" s="219" t="s">
        <v>220</v>
      </c>
      <c r="Q33" s="220">
        <v>48.057510992010663</v>
      </c>
      <c r="R33" s="200"/>
      <c r="S33" s="209"/>
      <c r="T33" s="218" t="s">
        <v>245</v>
      </c>
      <c r="U33" s="87">
        <v>6.5</v>
      </c>
      <c r="V33" s="221">
        <v>8</v>
      </c>
      <c r="W33" s="221">
        <v>6.5</v>
      </c>
      <c r="X33" s="221">
        <v>8</v>
      </c>
      <c r="Y33" s="221">
        <v>5.5</v>
      </c>
      <c r="Z33" s="221">
        <v>7</v>
      </c>
      <c r="AA33" s="221">
        <v>6.5</v>
      </c>
      <c r="AB33" s="222">
        <v>8</v>
      </c>
      <c r="AC33" s="200"/>
      <c r="AD33" s="215"/>
      <c r="AE33" s="218" t="s">
        <v>232</v>
      </c>
      <c r="AF33" s="125">
        <v>23.41333333333333</v>
      </c>
      <c r="AG33" s="222" t="s">
        <v>222</v>
      </c>
      <c r="AH33" s="204"/>
      <c r="AI33" s="215"/>
      <c r="AJ33" s="218" t="s">
        <v>255</v>
      </c>
      <c r="AK33" s="223">
        <v>1.24</v>
      </c>
      <c r="AL33" s="207"/>
      <c r="AM33" s="207"/>
      <c r="AN33" s="208"/>
      <c r="AO33" s="208"/>
      <c r="AP33" s="208"/>
      <c r="AQ33" s="208"/>
      <c r="AR33" s="208"/>
      <c r="AS33" s="208"/>
      <c r="AT33" s="208"/>
    </row>
    <row r="34" spans="1:46" x14ac:dyDescent="0.25">
      <c r="A34" s="209"/>
      <c r="B34" s="210" t="s">
        <v>249</v>
      </c>
      <c r="C34" s="100">
        <v>3037.9819999999995</v>
      </c>
      <c r="D34" s="101">
        <v>2673.1769999999997</v>
      </c>
      <c r="E34" s="101">
        <v>1224.375</v>
      </c>
      <c r="F34" s="101">
        <v>1448.8019999999999</v>
      </c>
      <c r="G34" s="103">
        <v>364.80500000000001</v>
      </c>
      <c r="H34" s="211"/>
      <c r="I34" s="209"/>
      <c r="J34" s="210" t="s">
        <v>249</v>
      </c>
      <c r="K34" s="100">
        <v>5782.5579699999998</v>
      </c>
      <c r="L34" s="101">
        <v>5738.87</v>
      </c>
      <c r="M34" s="101">
        <v>437.55</v>
      </c>
      <c r="N34" s="101">
        <v>5301.32</v>
      </c>
      <c r="O34" s="101">
        <v>43.68797</v>
      </c>
      <c r="P34" s="101" t="s">
        <v>220</v>
      </c>
      <c r="Q34" s="103">
        <v>52.936937062522752</v>
      </c>
      <c r="R34" s="200"/>
      <c r="S34" s="209"/>
      <c r="T34" s="210" t="s">
        <v>249</v>
      </c>
      <c r="U34" s="107">
        <v>6.5</v>
      </c>
      <c r="V34" s="109">
        <v>8</v>
      </c>
      <c r="W34" s="109">
        <v>6.5</v>
      </c>
      <c r="X34" s="109">
        <v>8</v>
      </c>
      <c r="Y34" s="109">
        <v>5.5</v>
      </c>
      <c r="Z34" s="109">
        <v>7</v>
      </c>
      <c r="AA34" s="109">
        <v>6.5</v>
      </c>
      <c r="AB34" s="113">
        <v>8</v>
      </c>
      <c r="AC34" s="212"/>
      <c r="AD34" s="215"/>
      <c r="AE34" s="210" t="s">
        <v>254</v>
      </c>
      <c r="AF34" s="111">
        <v>23.345714285714283</v>
      </c>
      <c r="AG34" s="113" t="s">
        <v>222</v>
      </c>
      <c r="AH34" s="214"/>
      <c r="AI34" s="215"/>
      <c r="AJ34" s="210" t="s">
        <v>234</v>
      </c>
      <c r="AK34" s="216">
        <v>1.25</v>
      </c>
      <c r="AL34" s="163"/>
      <c r="AM34" s="163"/>
      <c r="AN34" s="217"/>
      <c r="AO34" s="217"/>
      <c r="AP34" s="217"/>
      <c r="AQ34" s="217"/>
      <c r="AR34" s="217"/>
      <c r="AS34" s="217"/>
      <c r="AT34" s="217"/>
    </row>
    <row r="35" spans="1:46" s="37" customFormat="1" x14ac:dyDescent="0.25">
      <c r="A35" s="209" t="s">
        <v>261</v>
      </c>
      <c r="B35" s="218" t="s">
        <v>247</v>
      </c>
      <c r="C35" s="118">
        <v>3228.2825100000005</v>
      </c>
      <c r="D35" s="219">
        <v>2904.3598700000002</v>
      </c>
      <c r="E35" s="219">
        <v>1201.288</v>
      </c>
      <c r="F35" s="219">
        <v>1703.0718700000002</v>
      </c>
      <c r="G35" s="220">
        <v>323.92264</v>
      </c>
      <c r="H35" s="199"/>
      <c r="I35" s="209" t="s">
        <v>261</v>
      </c>
      <c r="J35" s="218" t="s">
        <v>247</v>
      </c>
      <c r="K35" s="118">
        <v>6075.4091800000006</v>
      </c>
      <c r="L35" s="219">
        <v>6028.22</v>
      </c>
      <c r="M35" s="219">
        <v>402.43</v>
      </c>
      <c r="N35" s="219">
        <v>5625.79</v>
      </c>
      <c r="O35" s="219">
        <v>47.18918</v>
      </c>
      <c r="P35" s="219" t="s">
        <v>220</v>
      </c>
      <c r="Q35" s="220">
        <v>53.552831681657274</v>
      </c>
      <c r="R35" s="200"/>
      <c r="S35" s="209" t="s">
        <v>261</v>
      </c>
      <c r="T35" s="218" t="s">
        <v>247</v>
      </c>
      <c r="U35" s="87">
        <v>6.5</v>
      </c>
      <c r="V35" s="221">
        <v>8</v>
      </c>
      <c r="W35" s="221">
        <v>6.5</v>
      </c>
      <c r="X35" s="221">
        <v>8</v>
      </c>
      <c r="Y35" s="221">
        <v>5.5</v>
      </c>
      <c r="Z35" s="221">
        <v>7</v>
      </c>
      <c r="AA35" s="221">
        <v>6.5</v>
      </c>
      <c r="AB35" s="222">
        <v>8</v>
      </c>
      <c r="AC35" s="200"/>
      <c r="AD35" s="215"/>
      <c r="AE35" s="218" t="s">
        <v>255</v>
      </c>
      <c r="AF35" s="125">
        <v>23.338235294117641</v>
      </c>
      <c r="AG35" s="222" t="s">
        <v>222</v>
      </c>
      <c r="AH35" s="204"/>
      <c r="AI35" s="215"/>
      <c r="AJ35" s="218" t="s">
        <v>221</v>
      </c>
      <c r="AK35" s="223">
        <v>1.1399999999999999</v>
      </c>
      <c r="AL35" s="207"/>
      <c r="AM35" s="207"/>
      <c r="AN35" s="208"/>
      <c r="AO35" s="208"/>
      <c r="AP35" s="208"/>
      <c r="AQ35" s="208"/>
      <c r="AR35" s="208"/>
      <c r="AS35" s="208"/>
      <c r="AT35" s="208"/>
    </row>
    <row r="36" spans="1:46" x14ac:dyDescent="0.25">
      <c r="A36" s="209"/>
      <c r="B36" s="210" t="s">
        <v>250</v>
      </c>
      <c r="C36" s="100">
        <v>3098.2100800000007</v>
      </c>
      <c r="D36" s="101">
        <v>2906.0831100000005</v>
      </c>
      <c r="E36" s="101">
        <v>1099.1786200000001</v>
      </c>
      <c r="F36" s="101">
        <v>1806.9044899999999</v>
      </c>
      <c r="G36" s="103">
        <v>192.12697</v>
      </c>
      <c r="H36" s="211"/>
      <c r="I36" s="209"/>
      <c r="J36" s="210" t="s">
        <v>250</v>
      </c>
      <c r="K36" s="100">
        <v>6136.7923800000008</v>
      </c>
      <c r="L36" s="101">
        <v>6122.64</v>
      </c>
      <c r="M36" s="101">
        <v>342.05</v>
      </c>
      <c r="N36" s="101">
        <v>5780.59</v>
      </c>
      <c r="O36" s="101">
        <v>14.152380000000001</v>
      </c>
      <c r="P36" s="101" t="s">
        <v>220</v>
      </c>
      <c r="Q36" s="103">
        <v>50.602519174735093</v>
      </c>
      <c r="R36" s="200"/>
      <c r="S36" s="209"/>
      <c r="T36" s="210" t="s">
        <v>250</v>
      </c>
      <c r="U36" s="107">
        <v>6.5</v>
      </c>
      <c r="V36" s="109">
        <v>8</v>
      </c>
      <c r="W36" s="109">
        <v>6.5</v>
      </c>
      <c r="X36" s="109">
        <v>8</v>
      </c>
      <c r="Y36" s="109">
        <v>5.5</v>
      </c>
      <c r="Z36" s="109">
        <v>7</v>
      </c>
      <c r="AA36" s="109">
        <v>6.5</v>
      </c>
      <c r="AB36" s="113">
        <v>8</v>
      </c>
      <c r="AC36" s="212"/>
      <c r="AD36" s="215"/>
      <c r="AE36" s="210" t="s">
        <v>234</v>
      </c>
      <c r="AF36" s="111">
        <v>23.16</v>
      </c>
      <c r="AG36" s="113" t="s">
        <v>222</v>
      </c>
      <c r="AH36" s="214"/>
      <c r="AI36" s="215"/>
      <c r="AJ36" s="210" t="s">
        <v>248</v>
      </c>
      <c r="AK36" s="216">
        <v>1.21</v>
      </c>
      <c r="AL36" s="163"/>
      <c r="AM36" s="163"/>
      <c r="AN36" s="217"/>
      <c r="AO36" s="217"/>
      <c r="AP36" s="217"/>
      <c r="AQ36" s="217"/>
      <c r="AR36" s="217"/>
      <c r="AS36" s="217"/>
      <c r="AT36" s="217"/>
    </row>
    <row r="37" spans="1:46" s="37" customFormat="1" x14ac:dyDescent="0.25">
      <c r="A37" s="209"/>
      <c r="B37" s="218" t="s">
        <v>232</v>
      </c>
      <c r="C37" s="118">
        <v>3090.3903799999998</v>
      </c>
      <c r="D37" s="219">
        <v>3018.9034200000001</v>
      </c>
      <c r="E37" s="219">
        <v>1073.4818899999998</v>
      </c>
      <c r="F37" s="219">
        <v>1945.4215300000001</v>
      </c>
      <c r="G37" s="220">
        <v>71.48696000000001</v>
      </c>
      <c r="H37" s="199"/>
      <c r="I37" s="209"/>
      <c r="J37" s="218" t="s">
        <v>232</v>
      </c>
      <c r="K37" s="118">
        <v>6243.0742799999998</v>
      </c>
      <c r="L37" s="219">
        <v>6227.8099999999995</v>
      </c>
      <c r="M37" s="219">
        <v>294.64999999999998</v>
      </c>
      <c r="N37" s="219">
        <v>5933.16</v>
      </c>
      <c r="O37" s="219">
        <v>15.264279999999999</v>
      </c>
      <c r="P37" s="219" t="s">
        <v>220</v>
      </c>
      <c r="Q37" s="220">
        <v>49.62242553963592</v>
      </c>
      <c r="R37" s="200"/>
      <c r="S37" s="209"/>
      <c r="T37" s="218" t="s">
        <v>232</v>
      </c>
      <c r="U37" s="87">
        <v>6.5</v>
      </c>
      <c r="V37" s="221">
        <v>8</v>
      </c>
      <c r="W37" s="221">
        <v>6.5</v>
      </c>
      <c r="X37" s="221">
        <v>8</v>
      </c>
      <c r="Y37" s="221">
        <v>5.5</v>
      </c>
      <c r="Z37" s="221">
        <v>7</v>
      </c>
      <c r="AA37" s="221">
        <v>6.5</v>
      </c>
      <c r="AB37" s="222">
        <v>8</v>
      </c>
      <c r="AC37" s="200"/>
      <c r="AD37" s="215"/>
      <c r="AE37" s="218" t="s">
        <v>221</v>
      </c>
      <c r="AF37" s="125">
        <v>22.291200000000003</v>
      </c>
      <c r="AG37" s="222" t="s">
        <v>222</v>
      </c>
      <c r="AH37" s="204"/>
      <c r="AI37" s="215"/>
      <c r="AJ37" s="218" t="s">
        <v>251</v>
      </c>
      <c r="AK37" s="223">
        <v>1.22</v>
      </c>
      <c r="AL37" s="207"/>
      <c r="AM37" s="207"/>
      <c r="AN37" s="208"/>
      <c r="AO37" s="208"/>
      <c r="AP37" s="208"/>
      <c r="AQ37" s="208"/>
      <c r="AR37" s="208"/>
      <c r="AS37" s="208"/>
      <c r="AT37" s="208"/>
    </row>
    <row r="38" spans="1:46" x14ac:dyDescent="0.25">
      <c r="A38" s="209"/>
      <c r="B38" s="210" t="s">
        <v>254</v>
      </c>
      <c r="C38" s="100">
        <v>3082.4386799999997</v>
      </c>
      <c r="D38" s="101">
        <v>2969.7336500000001</v>
      </c>
      <c r="E38" s="101">
        <v>936.39049999999997</v>
      </c>
      <c r="F38" s="101">
        <v>2033.3431499999999</v>
      </c>
      <c r="G38" s="103">
        <v>112.70502999999999</v>
      </c>
      <c r="H38" s="211"/>
      <c r="I38" s="209"/>
      <c r="J38" s="210" t="s">
        <v>254</v>
      </c>
      <c r="K38" s="100">
        <v>6554.4659799999999</v>
      </c>
      <c r="L38" s="101">
        <v>6539.13</v>
      </c>
      <c r="M38" s="101">
        <v>282.33</v>
      </c>
      <c r="N38" s="101">
        <v>6256.8</v>
      </c>
      <c r="O38" s="101">
        <v>15.335979999999999</v>
      </c>
      <c r="P38" s="101" t="s">
        <v>220</v>
      </c>
      <c r="Q38" s="103">
        <v>47.138360607603758</v>
      </c>
      <c r="R38" s="200"/>
      <c r="S38" s="209"/>
      <c r="T38" s="210" t="s">
        <v>254</v>
      </c>
      <c r="U38" s="107">
        <v>6.5</v>
      </c>
      <c r="V38" s="109">
        <v>8</v>
      </c>
      <c r="W38" s="109">
        <v>6.5</v>
      </c>
      <c r="X38" s="109">
        <v>8</v>
      </c>
      <c r="Y38" s="109">
        <v>5.5</v>
      </c>
      <c r="Z38" s="109">
        <v>7</v>
      </c>
      <c r="AA38" s="109">
        <v>6.5</v>
      </c>
      <c r="AB38" s="113">
        <v>8</v>
      </c>
      <c r="AC38" s="212"/>
      <c r="AD38" s="215"/>
      <c r="AE38" s="210" t="s">
        <v>248</v>
      </c>
      <c r="AF38" s="111">
        <v>22.47545454545455</v>
      </c>
      <c r="AG38" s="113" t="s">
        <v>222</v>
      </c>
      <c r="AH38" s="214"/>
      <c r="AI38" s="215"/>
      <c r="AJ38" s="210" t="s">
        <v>253</v>
      </c>
      <c r="AK38" s="216">
        <v>1.2</v>
      </c>
      <c r="AL38" s="163"/>
      <c r="AM38" s="163"/>
      <c r="AN38" s="217"/>
      <c r="AO38" s="217"/>
      <c r="AP38" s="217"/>
      <c r="AQ38" s="217"/>
      <c r="AR38" s="217"/>
      <c r="AS38" s="217"/>
      <c r="AT38" s="217"/>
    </row>
    <row r="39" spans="1:46" s="37" customFormat="1" x14ac:dyDescent="0.25">
      <c r="A39" s="209"/>
      <c r="B39" s="218" t="s">
        <v>255</v>
      </c>
      <c r="C39" s="118">
        <v>3238.65859</v>
      </c>
      <c r="D39" s="219">
        <v>3124.0494600000002</v>
      </c>
      <c r="E39" s="219">
        <v>953.5384499999999</v>
      </c>
      <c r="F39" s="219">
        <v>2170.5110099999997</v>
      </c>
      <c r="G39" s="220">
        <v>114.60913000000001</v>
      </c>
      <c r="H39" s="199"/>
      <c r="I39" s="209"/>
      <c r="J39" s="218" t="s">
        <v>255</v>
      </c>
      <c r="K39" s="118">
        <v>6824.5724800000007</v>
      </c>
      <c r="L39" s="219">
        <v>6808.39</v>
      </c>
      <c r="M39" s="219">
        <v>253.63000000000002</v>
      </c>
      <c r="N39" s="219">
        <v>6554.76</v>
      </c>
      <c r="O39" s="219">
        <v>16.182480000000002</v>
      </c>
      <c r="P39" s="219" t="s">
        <v>220</v>
      </c>
      <c r="Q39" s="220">
        <v>47.568640897480904</v>
      </c>
      <c r="R39" s="200"/>
      <c r="S39" s="209"/>
      <c r="T39" s="218" t="s">
        <v>255</v>
      </c>
      <c r="U39" s="87">
        <v>6.5</v>
      </c>
      <c r="V39" s="221">
        <v>8</v>
      </c>
      <c r="W39" s="221">
        <v>6.5</v>
      </c>
      <c r="X39" s="221">
        <v>8</v>
      </c>
      <c r="Y39" s="221">
        <v>5.5</v>
      </c>
      <c r="Z39" s="221">
        <v>7</v>
      </c>
      <c r="AA39" s="221">
        <v>6.5</v>
      </c>
      <c r="AB39" s="222">
        <v>8</v>
      </c>
      <c r="AC39" s="200"/>
      <c r="AD39" s="215"/>
      <c r="AE39" s="218" t="s">
        <v>251</v>
      </c>
      <c r="AF39" s="125">
        <v>22.632000000000001</v>
      </c>
      <c r="AG39" s="222" t="s">
        <v>222</v>
      </c>
      <c r="AH39" s="204"/>
      <c r="AI39" s="215"/>
      <c r="AJ39" s="218" t="s">
        <v>245</v>
      </c>
      <c r="AK39" s="223">
        <v>1.1599999999999999</v>
      </c>
      <c r="AL39" s="207"/>
      <c r="AM39" s="207"/>
      <c r="AN39" s="208"/>
      <c r="AO39" s="208"/>
      <c r="AP39" s="208"/>
      <c r="AQ39" s="208"/>
      <c r="AR39" s="208"/>
      <c r="AS39" s="208"/>
      <c r="AT39" s="208"/>
    </row>
    <row r="40" spans="1:46" x14ac:dyDescent="0.25">
      <c r="A40" s="209"/>
      <c r="B40" s="210" t="s">
        <v>234</v>
      </c>
      <c r="C40" s="100">
        <v>3096.2285699999998</v>
      </c>
      <c r="D40" s="101">
        <v>3074.2313199999999</v>
      </c>
      <c r="E40" s="101">
        <v>731.46036000000004</v>
      </c>
      <c r="F40" s="101">
        <v>2342.7709599999998</v>
      </c>
      <c r="G40" s="103">
        <v>21.997250000000001</v>
      </c>
      <c r="H40" s="211"/>
      <c r="I40" s="209"/>
      <c r="J40" s="210" t="s">
        <v>234</v>
      </c>
      <c r="K40" s="100">
        <v>6930.0544799999989</v>
      </c>
      <c r="L40" s="101">
        <v>6914.7599999999993</v>
      </c>
      <c r="M40" s="101">
        <v>207.53</v>
      </c>
      <c r="N40" s="101">
        <v>6707.23</v>
      </c>
      <c r="O40" s="101">
        <v>15.29448</v>
      </c>
      <c r="P40" s="101" t="s">
        <v>220</v>
      </c>
      <c r="Q40" s="103">
        <v>44.777093781996776</v>
      </c>
      <c r="R40" s="200"/>
      <c r="S40" s="209"/>
      <c r="T40" s="210" t="s">
        <v>234</v>
      </c>
      <c r="U40" s="107">
        <v>6.5</v>
      </c>
      <c r="V40" s="109">
        <v>8</v>
      </c>
      <c r="W40" s="109">
        <v>6.5</v>
      </c>
      <c r="X40" s="109">
        <v>8</v>
      </c>
      <c r="Y40" s="109">
        <v>5.5</v>
      </c>
      <c r="Z40" s="109">
        <v>7</v>
      </c>
      <c r="AA40" s="109">
        <v>6.5</v>
      </c>
      <c r="AB40" s="113">
        <v>8</v>
      </c>
      <c r="AC40" s="212"/>
      <c r="AD40" s="215"/>
      <c r="AE40" s="210" t="s">
        <v>253</v>
      </c>
      <c r="AF40" s="111">
        <v>22.934999999999999</v>
      </c>
      <c r="AG40" s="113" t="s">
        <v>222</v>
      </c>
      <c r="AH40" s="214"/>
      <c r="AI40" s="215"/>
      <c r="AJ40" s="210" t="s">
        <v>249</v>
      </c>
      <c r="AK40" s="216">
        <v>1.1499999999999999</v>
      </c>
      <c r="AL40" s="163"/>
      <c r="AM40" s="163"/>
      <c r="AN40" s="217"/>
      <c r="AO40" s="217"/>
      <c r="AP40" s="217"/>
      <c r="AQ40" s="217"/>
      <c r="AR40" s="217"/>
      <c r="AS40" s="217"/>
      <c r="AT40" s="217"/>
    </row>
    <row r="41" spans="1:46" s="37" customFormat="1" x14ac:dyDescent="0.25">
      <c r="A41" s="209"/>
      <c r="B41" s="218" t="s">
        <v>221</v>
      </c>
      <c r="C41" s="118">
        <v>3235.3847999999998</v>
      </c>
      <c r="D41" s="219">
        <v>3219.05627</v>
      </c>
      <c r="E41" s="219">
        <v>702.48920999999996</v>
      </c>
      <c r="F41" s="219">
        <v>2516.5670599999999</v>
      </c>
      <c r="G41" s="220">
        <v>16.328530000000001</v>
      </c>
      <c r="H41" s="199"/>
      <c r="I41" s="209"/>
      <c r="J41" s="218" t="s">
        <v>221</v>
      </c>
      <c r="K41" s="118">
        <v>2848.7864800000002</v>
      </c>
      <c r="L41" s="219">
        <v>2837.7520000000004</v>
      </c>
      <c r="M41" s="219">
        <v>677.41200000000003</v>
      </c>
      <c r="N41" s="219">
        <v>2160.34</v>
      </c>
      <c r="O41" s="219">
        <v>11.03448</v>
      </c>
      <c r="P41" s="219" t="s">
        <v>220</v>
      </c>
      <c r="Q41" s="220">
        <v>114.01224631327894</v>
      </c>
      <c r="R41" s="200"/>
      <c r="S41" s="209"/>
      <c r="T41" s="218" t="s">
        <v>221</v>
      </c>
      <c r="U41" s="87">
        <v>6.5</v>
      </c>
      <c r="V41" s="221">
        <v>8</v>
      </c>
      <c r="W41" s="221">
        <v>6.5</v>
      </c>
      <c r="X41" s="221">
        <v>8</v>
      </c>
      <c r="Y41" s="221">
        <v>5.5</v>
      </c>
      <c r="Z41" s="221">
        <v>7</v>
      </c>
      <c r="AA41" s="221">
        <v>6.5</v>
      </c>
      <c r="AB41" s="222">
        <v>8</v>
      </c>
      <c r="AC41" s="200"/>
      <c r="AD41" s="215"/>
      <c r="AE41" s="218" t="s">
        <v>245</v>
      </c>
      <c r="AF41" s="125">
        <v>23.409166666666664</v>
      </c>
      <c r="AG41" s="222" t="s">
        <v>222</v>
      </c>
      <c r="AH41" s="204"/>
      <c r="AI41" s="215" t="s">
        <v>262</v>
      </c>
      <c r="AJ41" s="218" t="s">
        <v>247</v>
      </c>
      <c r="AK41" s="223">
        <v>1.1599999999999999</v>
      </c>
      <c r="AL41" s="207"/>
      <c r="AM41" s="207"/>
      <c r="AN41" s="208"/>
      <c r="AO41" s="208"/>
      <c r="AP41" s="208"/>
      <c r="AQ41" s="208"/>
      <c r="AR41" s="208"/>
      <c r="AS41" s="208"/>
      <c r="AT41" s="208"/>
    </row>
    <row r="42" spans="1:46" x14ac:dyDescent="0.25">
      <c r="A42" s="209"/>
      <c r="B42" s="210" t="s">
        <v>248</v>
      </c>
      <c r="C42" s="100">
        <v>3493.0976900000001</v>
      </c>
      <c r="D42" s="101">
        <v>3325.7840099999999</v>
      </c>
      <c r="E42" s="101">
        <v>730.00549999999998</v>
      </c>
      <c r="F42" s="101">
        <v>2595.7785099999996</v>
      </c>
      <c r="G42" s="103">
        <v>167.31368000000001</v>
      </c>
      <c r="H42" s="211"/>
      <c r="I42" s="209"/>
      <c r="J42" s="210" t="s">
        <v>248</v>
      </c>
      <c r="K42" s="100">
        <v>2947.6677800000002</v>
      </c>
      <c r="L42" s="101">
        <v>2942.567</v>
      </c>
      <c r="M42" s="101">
        <v>720.82299999999998</v>
      </c>
      <c r="N42" s="101">
        <v>2221.7440000000001</v>
      </c>
      <c r="O42" s="101">
        <v>5.1007800000000003</v>
      </c>
      <c r="P42" s="101" t="s">
        <v>220</v>
      </c>
      <c r="Q42" s="103">
        <v>118.70919812531031</v>
      </c>
      <c r="R42" s="200"/>
      <c r="S42" s="209"/>
      <c r="T42" s="210" t="s">
        <v>248</v>
      </c>
      <c r="U42" s="107">
        <v>6.5</v>
      </c>
      <c r="V42" s="109">
        <v>8</v>
      </c>
      <c r="W42" s="109">
        <v>6.5</v>
      </c>
      <c r="X42" s="109">
        <v>8</v>
      </c>
      <c r="Y42" s="109">
        <v>5.5</v>
      </c>
      <c r="Z42" s="109">
        <v>7</v>
      </c>
      <c r="AA42" s="109">
        <v>6.5</v>
      </c>
      <c r="AB42" s="113">
        <v>8</v>
      </c>
      <c r="AC42" s="212"/>
      <c r="AD42" s="215"/>
      <c r="AE42" s="210" t="s">
        <v>249</v>
      </c>
      <c r="AF42" s="111">
        <v>23.501428571428573</v>
      </c>
      <c r="AG42" s="113" t="s">
        <v>222</v>
      </c>
      <c r="AH42" s="214"/>
      <c r="AI42" s="215"/>
      <c r="AJ42" s="210" t="s">
        <v>250</v>
      </c>
      <c r="AK42" s="216">
        <v>1.17</v>
      </c>
      <c r="AL42" s="163"/>
      <c r="AM42" s="163"/>
      <c r="AN42" s="217"/>
      <c r="AO42" s="217"/>
      <c r="AP42" s="217"/>
      <c r="AQ42" s="217"/>
      <c r="AR42" s="217"/>
      <c r="AS42" s="217"/>
      <c r="AT42" s="217"/>
    </row>
    <row r="43" spans="1:46" s="37" customFormat="1" x14ac:dyDescent="0.25">
      <c r="A43" s="209"/>
      <c r="B43" s="218" t="s">
        <v>251</v>
      </c>
      <c r="C43" s="118">
        <v>4371.4654199999995</v>
      </c>
      <c r="D43" s="219">
        <v>3965.2747800000002</v>
      </c>
      <c r="E43" s="219">
        <v>1374.07312</v>
      </c>
      <c r="F43" s="219">
        <v>2591.2016600000002</v>
      </c>
      <c r="G43" s="220">
        <v>406.19064000000003</v>
      </c>
      <c r="H43" s="199"/>
      <c r="I43" s="209"/>
      <c r="J43" s="218" t="s">
        <v>251</v>
      </c>
      <c r="K43" s="118">
        <v>3394.0192299999999</v>
      </c>
      <c r="L43" s="219">
        <v>3374.605</v>
      </c>
      <c r="M43" s="219">
        <v>691.13599999999997</v>
      </c>
      <c r="N43" s="219">
        <v>2683.4690000000001</v>
      </c>
      <c r="O43" s="219">
        <v>19.41423</v>
      </c>
      <c r="P43" s="219" t="s">
        <v>220</v>
      </c>
      <c r="Q43" s="220">
        <v>129.54006231840464</v>
      </c>
      <c r="R43" s="200"/>
      <c r="S43" s="209"/>
      <c r="T43" s="218" t="s">
        <v>251</v>
      </c>
      <c r="U43" s="87">
        <v>6.5</v>
      </c>
      <c r="V43" s="221">
        <v>8</v>
      </c>
      <c r="W43" s="221">
        <v>6.5</v>
      </c>
      <c r="X43" s="221">
        <v>8</v>
      </c>
      <c r="Y43" s="221">
        <v>5.5</v>
      </c>
      <c r="Z43" s="221">
        <v>7</v>
      </c>
      <c r="AA43" s="221">
        <v>6.5</v>
      </c>
      <c r="AB43" s="222">
        <v>8</v>
      </c>
      <c r="AC43" s="200"/>
      <c r="AD43" s="215" t="s">
        <v>257</v>
      </c>
      <c r="AE43" s="218" t="s">
        <v>247</v>
      </c>
      <c r="AF43" s="125">
        <v>23.476000000000003</v>
      </c>
      <c r="AG43" s="222" t="s">
        <v>222</v>
      </c>
      <c r="AH43" s="204"/>
      <c r="AI43" s="215"/>
      <c r="AJ43" s="218" t="s">
        <v>232</v>
      </c>
      <c r="AK43" s="223">
        <v>1.19</v>
      </c>
      <c r="AL43" s="207"/>
      <c r="AM43" s="207"/>
      <c r="AN43" s="208"/>
      <c r="AO43" s="208"/>
      <c r="AP43" s="208"/>
      <c r="AQ43" s="208"/>
      <c r="AR43" s="208"/>
      <c r="AS43" s="208"/>
      <c r="AT43" s="208"/>
    </row>
    <row r="44" spans="1:46" x14ac:dyDescent="0.25">
      <c r="A44" s="209"/>
      <c r="B44" s="210" t="s">
        <v>253</v>
      </c>
      <c r="C44" s="100">
        <v>4465.9993299999996</v>
      </c>
      <c r="D44" s="101">
        <v>4111.0792200000005</v>
      </c>
      <c r="E44" s="101">
        <v>1480.0792900000001</v>
      </c>
      <c r="F44" s="101">
        <v>2630.9999299999999</v>
      </c>
      <c r="G44" s="103">
        <v>354.92010999999997</v>
      </c>
      <c r="H44" s="211"/>
      <c r="I44" s="209"/>
      <c r="J44" s="210" t="s">
        <v>253</v>
      </c>
      <c r="K44" s="100">
        <v>3430.6182999999996</v>
      </c>
      <c r="L44" s="101">
        <v>3420.6349999999998</v>
      </c>
      <c r="M44" s="101">
        <v>464.41500000000002</v>
      </c>
      <c r="N44" s="101">
        <v>2956.22</v>
      </c>
      <c r="O44" s="101">
        <v>9.9832999999999998</v>
      </c>
      <c r="P44" s="101" t="s">
        <v>220</v>
      </c>
      <c r="Q44" s="103">
        <v>130.56053422829388</v>
      </c>
      <c r="R44" s="200"/>
      <c r="S44" s="209"/>
      <c r="T44" s="210" t="s">
        <v>253</v>
      </c>
      <c r="U44" s="107">
        <v>6.5</v>
      </c>
      <c r="V44" s="109">
        <v>8</v>
      </c>
      <c r="W44" s="109">
        <v>6.5</v>
      </c>
      <c r="X44" s="109">
        <v>8</v>
      </c>
      <c r="Y44" s="109">
        <v>5.5</v>
      </c>
      <c r="Z44" s="109">
        <v>7</v>
      </c>
      <c r="AA44" s="109">
        <v>6.5</v>
      </c>
      <c r="AB44" s="113">
        <v>8</v>
      </c>
      <c r="AC44" s="212"/>
      <c r="AD44" s="215"/>
      <c r="AE44" s="210" t="s">
        <v>250</v>
      </c>
      <c r="AF44" s="111">
        <v>23.414090909090909</v>
      </c>
      <c r="AG44" s="113">
        <v>238.16636363636363</v>
      </c>
      <c r="AH44" s="214"/>
      <c r="AI44" s="215"/>
      <c r="AJ44" s="210" t="s">
        <v>254</v>
      </c>
      <c r="AK44" s="216">
        <v>1.24</v>
      </c>
      <c r="AL44" s="163"/>
      <c r="AM44" s="163"/>
      <c r="AN44" s="217"/>
      <c r="AO44" s="217"/>
      <c r="AP44" s="217"/>
      <c r="AQ44" s="217"/>
      <c r="AR44" s="217"/>
      <c r="AS44" s="217"/>
      <c r="AT44" s="217"/>
    </row>
    <row r="45" spans="1:46" s="37" customFormat="1" x14ac:dyDescent="0.25">
      <c r="A45" s="209"/>
      <c r="B45" s="218" t="s">
        <v>245</v>
      </c>
      <c r="C45" s="118">
        <v>4711.6420599999992</v>
      </c>
      <c r="D45" s="219">
        <v>4521.58896</v>
      </c>
      <c r="E45" s="219">
        <v>1782.1997699999999</v>
      </c>
      <c r="F45" s="219">
        <v>2739.3891899999999</v>
      </c>
      <c r="G45" s="220">
        <v>190.0531</v>
      </c>
      <c r="H45" s="199"/>
      <c r="I45" s="209"/>
      <c r="J45" s="218" t="s">
        <v>245</v>
      </c>
      <c r="K45" s="118">
        <v>3382.3761300000001</v>
      </c>
      <c r="L45" s="219">
        <v>3378.6179999999999</v>
      </c>
      <c r="M45" s="219">
        <v>307.00700000000001</v>
      </c>
      <c r="N45" s="219">
        <v>3071.6109999999999</v>
      </c>
      <c r="O45" s="219">
        <v>3.75813</v>
      </c>
      <c r="P45" s="219" t="s">
        <v>220</v>
      </c>
      <c r="Q45" s="220">
        <v>139.45471373206439</v>
      </c>
      <c r="R45" s="200"/>
      <c r="S45" s="209"/>
      <c r="T45" s="218" t="s">
        <v>245</v>
      </c>
      <c r="U45" s="87">
        <v>6.5</v>
      </c>
      <c r="V45" s="221">
        <v>8</v>
      </c>
      <c r="W45" s="221">
        <v>6.5</v>
      </c>
      <c r="X45" s="221">
        <v>8</v>
      </c>
      <c r="Y45" s="221">
        <v>5.5</v>
      </c>
      <c r="Z45" s="221">
        <v>7</v>
      </c>
      <c r="AA45" s="221">
        <v>6.5</v>
      </c>
      <c r="AB45" s="222">
        <v>8</v>
      </c>
      <c r="AC45" s="200"/>
      <c r="AD45" s="215"/>
      <c r="AE45" s="218" t="s">
        <v>232</v>
      </c>
      <c r="AF45" s="125">
        <v>23.237153846153848</v>
      </c>
      <c r="AG45" s="222">
        <v>238.74583333333339</v>
      </c>
      <c r="AH45" s="204"/>
      <c r="AI45" s="215"/>
      <c r="AJ45" s="218" t="s">
        <v>255</v>
      </c>
      <c r="AK45" s="223">
        <v>1.25</v>
      </c>
      <c r="AL45" s="207"/>
      <c r="AM45" s="207"/>
      <c r="AN45" s="208"/>
      <c r="AO45" s="208"/>
      <c r="AP45" s="208"/>
      <c r="AQ45" s="208"/>
      <c r="AR45" s="208"/>
      <c r="AS45" s="208"/>
      <c r="AT45" s="208"/>
    </row>
    <row r="46" spans="1:46" x14ac:dyDescent="0.25">
      <c r="A46" s="209"/>
      <c r="B46" s="210" t="s">
        <v>249</v>
      </c>
      <c r="C46" s="100">
        <v>4903.2184800000005</v>
      </c>
      <c r="D46" s="101">
        <v>4598.7854900000002</v>
      </c>
      <c r="E46" s="101">
        <v>1817.5002199999999</v>
      </c>
      <c r="F46" s="101">
        <v>2781.2852699999999</v>
      </c>
      <c r="G46" s="103">
        <v>304.43299000000002</v>
      </c>
      <c r="H46" s="211"/>
      <c r="I46" s="209"/>
      <c r="J46" s="210" t="s">
        <v>249</v>
      </c>
      <c r="K46" s="100">
        <v>10041.248079999999</v>
      </c>
      <c r="L46" s="101">
        <v>10037.799999999999</v>
      </c>
      <c r="M46" s="101">
        <v>182.23</v>
      </c>
      <c r="N46" s="101">
        <v>9855.57</v>
      </c>
      <c r="O46" s="101">
        <v>3.44808</v>
      </c>
      <c r="P46" s="101" t="s">
        <v>220</v>
      </c>
      <c r="Q46" s="103">
        <v>48.847541094662184</v>
      </c>
      <c r="R46" s="200"/>
      <c r="S46" s="209"/>
      <c r="T46" s="210" t="s">
        <v>249</v>
      </c>
      <c r="U46" s="107">
        <v>6.5</v>
      </c>
      <c r="V46" s="109">
        <v>8</v>
      </c>
      <c r="W46" s="109">
        <v>6.5</v>
      </c>
      <c r="X46" s="109">
        <v>8</v>
      </c>
      <c r="Y46" s="109">
        <v>5.5</v>
      </c>
      <c r="Z46" s="109">
        <v>7</v>
      </c>
      <c r="AA46" s="109">
        <v>6.5</v>
      </c>
      <c r="AB46" s="113">
        <v>8</v>
      </c>
      <c r="AC46" s="212"/>
      <c r="AD46" s="215"/>
      <c r="AE46" s="210" t="s">
        <v>254</v>
      </c>
      <c r="AF46" s="111">
        <v>23.123999999999999</v>
      </c>
      <c r="AG46" s="113">
        <v>238.81428571428572</v>
      </c>
      <c r="AH46" s="214"/>
      <c r="AI46" s="215"/>
      <c r="AJ46" s="210" t="s">
        <v>234</v>
      </c>
      <c r="AK46" s="216">
        <v>1.26</v>
      </c>
      <c r="AL46" s="163"/>
      <c r="AM46" s="163"/>
      <c r="AN46" s="217"/>
      <c r="AO46" s="217"/>
      <c r="AP46" s="217"/>
      <c r="AQ46" s="217"/>
      <c r="AR46" s="217"/>
      <c r="AS46" s="217"/>
      <c r="AT46" s="217"/>
    </row>
    <row r="47" spans="1:46" s="37" customFormat="1" x14ac:dyDescent="0.25">
      <c r="A47" s="209" t="s">
        <v>263</v>
      </c>
      <c r="B47" s="218" t="s">
        <v>247</v>
      </c>
      <c r="C47" s="118">
        <v>4829.8000099999999</v>
      </c>
      <c r="D47" s="219">
        <v>4574.4903299999996</v>
      </c>
      <c r="E47" s="219">
        <v>1758.05367</v>
      </c>
      <c r="F47" s="219">
        <v>2816.4366600000003</v>
      </c>
      <c r="G47" s="220">
        <v>255.30967999999999</v>
      </c>
      <c r="H47" s="199"/>
      <c r="I47" s="209" t="s">
        <v>263</v>
      </c>
      <c r="J47" s="218" t="s">
        <v>247</v>
      </c>
      <c r="K47" s="118">
        <v>9958.9740000000002</v>
      </c>
      <c r="L47" s="219">
        <v>9955.64</v>
      </c>
      <c r="M47" s="219">
        <v>181.05</v>
      </c>
      <c r="N47" s="219">
        <v>9774.59</v>
      </c>
      <c r="O47" s="219">
        <v>3.3340000000000001</v>
      </c>
      <c r="P47" s="219" t="s">
        <v>220</v>
      </c>
      <c r="Q47" s="220">
        <v>48.513204675942482</v>
      </c>
      <c r="R47" s="200"/>
      <c r="S47" s="209" t="s">
        <v>263</v>
      </c>
      <c r="T47" s="218" t="s">
        <v>247</v>
      </c>
      <c r="U47" s="87">
        <v>6.5</v>
      </c>
      <c r="V47" s="221">
        <v>8</v>
      </c>
      <c r="W47" s="221">
        <v>6.5</v>
      </c>
      <c r="X47" s="221">
        <v>8</v>
      </c>
      <c r="Y47" s="221">
        <v>5.5</v>
      </c>
      <c r="Z47" s="221">
        <v>7</v>
      </c>
      <c r="AA47" s="221">
        <v>6.5</v>
      </c>
      <c r="AB47" s="222">
        <v>8</v>
      </c>
      <c r="AC47" s="200"/>
      <c r="AD47" s="215"/>
      <c r="AE47" s="218" t="s">
        <v>255</v>
      </c>
      <c r="AF47" s="125">
        <v>22.963000000000001</v>
      </c>
      <c r="AG47" s="222">
        <v>236.52250000000001</v>
      </c>
      <c r="AH47" s="204"/>
      <c r="AI47" s="215"/>
      <c r="AJ47" s="218" t="s">
        <v>221</v>
      </c>
      <c r="AK47" s="223">
        <v>1.25</v>
      </c>
      <c r="AL47" s="207"/>
      <c r="AM47" s="207"/>
      <c r="AN47" s="208"/>
      <c r="AO47" s="208"/>
      <c r="AP47" s="208"/>
      <c r="AQ47" s="208"/>
      <c r="AR47" s="208"/>
      <c r="AS47" s="208"/>
      <c r="AT47" s="208"/>
    </row>
    <row r="48" spans="1:46" x14ac:dyDescent="0.25">
      <c r="A48" s="209"/>
      <c r="B48" s="210" t="s">
        <v>250</v>
      </c>
      <c r="C48" s="100">
        <v>4591.1457299999993</v>
      </c>
      <c r="D48" s="101">
        <v>4421.9046799999996</v>
      </c>
      <c r="E48" s="101">
        <v>1404.4140199999999</v>
      </c>
      <c r="F48" s="101">
        <v>3017.4906599999999</v>
      </c>
      <c r="G48" s="103">
        <v>169.24105</v>
      </c>
      <c r="H48" s="211"/>
      <c r="I48" s="209"/>
      <c r="J48" s="210" t="s">
        <v>250</v>
      </c>
      <c r="K48" s="100">
        <v>9760.2208100000007</v>
      </c>
      <c r="L48" s="101">
        <v>9422.5600000000013</v>
      </c>
      <c r="M48" s="101">
        <v>168.2</v>
      </c>
      <c r="N48" s="101">
        <v>9254.36</v>
      </c>
      <c r="O48" s="101">
        <v>337.66081000000003</v>
      </c>
      <c r="P48" s="101" t="s">
        <v>220</v>
      </c>
      <c r="Q48" s="103">
        <v>48.725035765227268</v>
      </c>
      <c r="R48" s="200"/>
      <c r="S48" s="209"/>
      <c r="T48" s="210" t="s">
        <v>250</v>
      </c>
      <c r="U48" s="107">
        <v>6.5</v>
      </c>
      <c r="V48" s="109">
        <v>8</v>
      </c>
      <c r="W48" s="109">
        <v>6.5</v>
      </c>
      <c r="X48" s="109">
        <v>8</v>
      </c>
      <c r="Y48" s="109">
        <v>5.5</v>
      </c>
      <c r="Z48" s="109">
        <v>7</v>
      </c>
      <c r="AA48" s="109">
        <v>6.5</v>
      </c>
      <c r="AB48" s="113">
        <v>8</v>
      </c>
      <c r="AC48" s="212"/>
      <c r="AD48" s="215"/>
      <c r="AE48" s="210" t="s">
        <v>234</v>
      </c>
      <c r="AF48" s="111">
        <v>22.892727272727271</v>
      </c>
      <c r="AG48" s="113">
        <v>237.38466666666667</v>
      </c>
      <c r="AH48" s="214"/>
      <c r="AI48" s="215"/>
      <c r="AJ48" s="210" t="s">
        <v>248</v>
      </c>
      <c r="AK48" s="216">
        <v>1.28</v>
      </c>
      <c r="AL48" s="163"/>
      <c r="AM48" s="163"/>
      <c r="AN48" s="217"/>
      <c r="AO48" s="217"/>
      <c r="AP48" s="217"/>
      <c r="AQ48" s="217"/>
      <c r="AR48" s="217"/>
      <c r="AS48" s="217"/>
      <c r="AT48" s="217"/>
    </row>
    <row r="49" spans="1:46" s="37" customFormat="1" x14ac:dyDescent="0.25">
      <c r="A49" s="209"/>
      <c r="B49" s="218" t="s">
        <v>232</v>
      </c>
      <c r="C49" s="118">
        <v>4868.1852299999991</v>
      </c>
      <c r="D49" s="219">
        <v>4724.6115499999996</v>
      </c>
      <c r="E49" s="219">
        <v>1501.11617</v>
      </c>
      <c r="F49" s="219">
        <v>3223.4953799999998</v>
      </c>
      <c r="G49" s="220">
        <v>143.57368</v>
      </c>
      <c r="H49" s="199"/>
      <c r="I49" s="209"/>
      <c r="J49" s="218" t="s">
        <v>232</v>
      </c>
      <c r="K49" s="118">
        <v>10549.19491</v>
      </c>
      <c r="L49" s="219">
        <v>10057.09</v>
      </c>
      <c r="M49" s="219">
        <v>165.75</v>
      </c>
      <c r="N49" s="219">
        <v>9891.34</v>
      </c>
      <c r="O49" s="219">
        <v>492.10491000000002</v>
      </c>
      <c r="P49" s="219" t="s">
        <v>220</v>
      </c>
      <c r="Q49" s="220">
        <v>48.405505270411211</v>
      </c>
      <c r="R49" s="200"/>
      <c r="S49" s="209"/>
      <c r="T49" s="218" t="s">
        <v>232</v>
      </c>
      <c r="U49" s="87">
        <v>6.5</v>
      </c>
      <c r="V49" s="221">
        <v>8</v>
      </c>
      <c r="W49" s="221">
        <v>6.5</v>
      </c>
      <c r="X49" s="221">
        <v>8</v>
      </c>
      <c r="Y49" s="221">
        <v>5.5</v>
      </c>
      <c r="Z49" s="221">
        <v>7</v>
      </c>
      <c r="AA49" s="221">
        <v>6.5</v>
      </c>
      <c r="AB49" s="222">
        <v>8</v>
      </c>
      <c r="AC49" s="200"/>
      <c r="AD49" s="215"/>
      <c r="AE49" s="218" t="s">
        <v>221</v>
      </c>
      <c r="AF49" s="125">
        <v>22.388333333333335</v>
      </c>
      <c r="AG49" s="222">
        <v>231.07124999999999</v>
      </c>
      <c r="AH49" s="204"/>
      <c r="AI49" s="215"/>
      <c r="AJ49" s="218" t="s">
        <v>251</v>
      </c>
      <c r="AK49" s="223">
        <v>1.23</v>
      </c>
      <c r="AL49" s="207"/>
      <c r="AM49" s="207"/>
      <c r="AN49" s="208"/>
      <c r="AO49" s="208"/>
      <c r="AP49" s="208"/>
      <c r="AQ49" s="208"/>
      <c r="AR49" s="208"/>
      <c r="AS49" s="208"/>
      <c r="AT49" s="208"/>
    </row>
    <row r="50" spans="1:46" x14ac:dyDescent="0.25">
      <c r="A50" s="209"/>
      <c r="B50" s="210" t="s">
        <v>254</v>
      </c>
      <c r="C50" s="100">
        <v>5012.2176200000004</v>
      </c>
      <c r="D50" s="101">
        <v>4825.3871799999997</v>
      </c>
      <c r="E50" s="101">
        <v>1531.2188899999999</v>
      </c>
      <c r="F50" s="101">
        <v>3294.1682900000001</v>
      </c>
      <c r="G50" s="103">
        <v>186.83044000000001</v>
      </c>
      <c r="H50" s="211"/>
      <c r="I50" s="209"/>
      <c r="J50" s="210" t="s">
        <v>254</v>
      </c>
      <c r="K50" s="100">
        <v>11322.96291</v>
      </c>
      <c r="L50" s="101">
        <v>10744.69</v>
      </c>
      <c r="M50" s="101">
        <v>159</v>
      </c>
      <c r="N50" s="101">
        <v>10585.69</v>
      </c>
      <c r="O50" s="101">
        <v>578.27291000000002</v>
      </c>
      <c r="P50" s="101" t="s">
        <v>220</v>
      </c>
      <c r="Q50" s="103">
        <v>46.648322287567161</v>
      </c>
      <c r="R50" s="200"/>
      <c r="S50" s="209"/>
      <c r="T50" s="210" t="s">
        <v>254</v>
      </c>
      <c r="U50" s="107">
        <v>6</v>
      </c>
      <c r="V50" s="109">
        <v>8</v>
      </c>
      <c r="W50" s="109">
        <v>6</v>
      </c>
      <c r="X50" s="109">
        <v>8</v>
      </c>
      <c r="Y50" s="109">
        <v>5</v>
      </c>
      <c r="Z50" s="109">
        <v>7</v>
      </c>
      <c r="AA50" s="109">
        <v>6</v>
      </c>
      <c r="AB50" s="113">
        <v>8</v>
      </c>
      <c r="AC50" s="212"/>
      <c r="AD50" s="215"/>
      <c r="AE50" s="210" t="s">
        <v>248</v>
      </c>
      <c r="AF50" s="111">
        <v>22.258749999999999</v>
      </c>
      <c r="AG50" s="113">
        <v>231.60666666666668</v>
      </c>
      <c r="AH50" s="214"/>
      <c r="AI50" s="215"/>
      <c r="AJ50" s="210" t="s">
        <v>253</v>
      </c>
      <c r="AK50" s="216">
        <v>1.17</v>
      </c>
      <c r="AL50" s="163"/>
      <c r="AM50" s="163"/>
      <c r="AN50" s="217"/>
      <c r="AO50" s="217"/>
      <c r="AP50" s="217"/>
      <c r="AQ50" s="217"/>
      <c r="AR50" s="217"/>
      <c r="AS50" s="217"/>
      <c r="AT50" s="217"/>
    </row>
    <row r="51" spans="1:46" s="37" customFormat="1" x14ac:dyDescent="0.25">
      <c r="A51" s="209"/>
      <c r="B51" s="218" t="s">
        <v>255</v>
      </c>
      <c r="C51" s="118">
        <v>5024.4122200000002</v>
      </c>
      <c r="D51" s="219">
        <v>4873.3327199999994</v>
      </c>
      <c r="E51" s="219">
        <v>1399.3572099999999</v>
      </c>
      <c r="F51" s="219">
        <v>3473.9755099999998</v>
      </c>
      <c r="G51" s="220">
        <v>151.0795</v>
      </c>
      <c r="H51" s="199"/>
      <c r="I51" s="209"/>
      <c r="J51" s="218" t="s">
        <v>255</v>
      </c>
      <c r="K51" s="118">
        <v>11543.863150000001</v>
      </c>
      <c r="L51" s="219">
        <v>10951.12</v>
      </c>
      <c r="M51" s="219">
        <v>150.75</v>
      </c>
      <c r="N51" s="219">
        <v>10800.37</v>
      </c>
      <c r="O51" s="219">
        <v>592.74315000000001</v>
      </c>
      <c r="P51" s="219" t="s">
        <v>220</v>
      </c>
      <c r="Q51" s="220">
        <v>45.880350320332532</v>
      </c>
      <c r="R51" s="200"/>
      <c r="S51" s="209"/>
      <c r="T51" s="218" t="s">
        <v>255</v>
      </c>
      <c r="U51" s="87">
        <v>6</v>
      </c>
      <c r="V51" s="221">
        <v>8</v>
      </c>
      <c r="W51" s="221">
        <v>6</v>
      </c>
      <c r="X51" s="221">
        <v>8</v>
      </c>
      <c r="Y51" s="221">
        <v>5</v>
      </c>
      <c r="Z51" s="221">
        <v>7</v>
      </c>
      <c r="AA51" s="221">
        <v>6</v>
      </c>
      <c r="AB51" s="222">
        <v>8</v>
      </c>
      <c r="AC51" s="200"/>
      <c r="AD51" s="215"/>
      <c r="AE51" s="218" t="s">
        <v>251</v>
      </c>
      <c r="AF51" s="125">
        <v>22.253499999999999</v>
      </c>
      <c r="AG51" s="222">
        <v>232.44714285714286</v>
      </c>
      <c r="AH51" s="204"/>
      <c r="AI51" s="215"/>
      <c r="AJ51" s="218" t="s">
        <v>245</v>
      </c>
      <c r="AK51" s="223">
        <v>1.1499999999999999</v>
      </c>
      <c r="AL51" s="207"/>
      <c r="AM51" s="207"/>
      <c r="AN51" s="207"/>
      <c r="AO51" s="207"/>
      <c r="AP51" s="207"/>
      <c r="AQ51" s="207"/>
      <c r="AR51" s="207"/>
      <c r="AS51" s="207"/>
      <c r="AT51" s="207"/>
    </row>
    <row r="52" spans="1:46" x14ac:dyDescent="0.25">
      <c r="A52" s="209"/>
      <c r="B52" s="210" t="s">
        <v>234</v>
      </c>
      <c r="C52" s="100">
        <v>5261.92904</v>
      </c>
      <c r="D52" s="101">
        <v>4914.0490999999993</v>
      </c>
      <c r="E52" s="101">
        <v>1368.1273100000001</v>
      </c>
      <c r="F52" s="101">
        <v>3545.9217899999999</v>
      </c>
      <c r="G52" s="103">
        <v>347.87993999999998</v>
      </c>
      <c r="H52" s="211"/>
      <c r="I52" s="209"/>
      <c r="J52" s="210" t="s">
        <v>234</v>
      </c>
      <c r="K52" s="100">
        <v>11615.870550000001</v>
      </c>
      <c r="L52" s="101">
        <v>10969.300000000001</v>
      </c>
      <c r="M52" s="101">
        <v>149.35</v>
      </c>
      <c r="N52" s="101">
        <v>10819.95</v>
      </c>
      <c r="O52" s="101">
        <v>646.57055000000003</v>
      </c>
      <c r="P52" s="101" t="s">
        <v>220</v>
      </c>
      <c r="Q52" s="103">
        <v>47.969597330732128</v>
      </c>
      <c r="R52" s="200"/>
      <c r="S52" s="209"/>
      <c r="T52" s="210" t="s">
        <v>234</v>
      </c>
      <c r="U52" s="107">
        <v>6</v>
      </c>
      <c r="V52" s="109">
        <v>8</v>
      </c>
      <c r="W52" s="109">
        <v>6</v>
      </c>
      <c r="X52" s="109">
        <v>8</v>
      </c>
      <c r="Y52" s="109">
        <v>5</v>
      </c>
      <c r="Z52" s="109">
        <v>7</v>
      </c>
      <c r="AA52" s="109">
        <v>6</v>
      </c>
      <c r="AB52" s="113">
        <v>8</v>
      </c>
      <c r="AC52" s="212"/>
      <c r="AD52" s="215"/>
      <c r="AE52" s="210" t="s">
        <v>253</v>
      </c>
      <c r="AF52" s="111">
        <v>22.447666666666667</v>
      </c>
      <c r="AG52" s="113">
        <v>234.56818181818181</v>
      </c>
      <c r="AH52" s="214"/>
      <c r="AI52" s="215"/>
      <c r="AJ52" s="210" t="s">
        <v>249</v>
      </c>
      <c r="AK52" s="216">
        <v>1.1399999999999999</v>
      </c>
      <c r="AL52" s="163"/>
      <c r="AM52" s="163"/>
      <c r="AN52" s="163"/>
      <c r="AO52" s="163"/>
      <c r="AP52" s="163"/>
      <c r="AQ52" s="163"/>
      <c r="AR52" s="163"/>
      <c r="AS52" s="163"/>
      <c r="AT52" s="163"/>
    </row>
    <row r="53" spans="1:46" s="37" customFormat="1" x14ac:dyDescent="0.25">
      <c r="A53" s="209"/>
      <c r="B53" s="218" t="s">
        <v>221</v>
      </c>
      <c r="C53" s="118">
        <v>5133.9634100000003</v>
      </c>
      <c r="D53" s="219">
        <v>4896.9036999999998</v>
      </c>
      <c r="E53" s="219">
        <v>1204.4286000000002</v>
      </c>
      <c r="F53" s="219">
        <v>3692.4751000000001</v>
      </c>
      <c r="G53" s="220">
        <v>237.05971</v>
      </c>
      <c r="H53" s="199"/>
      <c r="I53" s="209"/>
      <c r="J53" s="218" t="s">
        <v>221</v>
      </c>
      <c r="K53" s="118">
        <v>11748.87955</v>
      </c>
      <c r="L53" s="219">
        <v>11508.19</v>
      </c>
      <c r="M53" s="219">
        <v>145.44999999999999</v>
      </c>
      <c r="N53" s="219">
        <v>11362.74</v>
      </c>
      <c r="O53" s="219">
        <v>240.68955</v>
      </c>
      <c r="P53" s="219" t="s">
        <v>220</v>
      </c>
      <c r="Q53" s="220">
        <v>44.61138901947222</v>
      </c>
      <c r="R53" s="200"/>
      <c r="S53" s="209"/>
      <c r="T53" s="218" t="s">
        <v>221</v>
      </c>
      <c r="U53" s="87">
        <v>6</v>
      </c>
      <c r="V53" s="221">
        <v>8</v>
      </c>
      <c r="W53" s="221">
        <v>6</v>
      </c>
      <c r="X53" s="221">
        <v>8</v>
      </c>
      <c r="Y53" s="221">
        <v>5</v>
      </c>
      <c r="Z53" s="221">
        <v>7</v>
      </c>
      <c r="AA53" s="221">
        <v>6</v>
      </c>
      <c r="AB53" s="222">
        <v>8</v>
      </c>
      <c r="AC53" s="200"/>
      <c r="AD53" s="215"/>
      <c r="AE53" s="218" t="s">
        <v>245</v>
      </c>
      <c r="AF53" s="125">
        <v>22.824666666666666</v>
      </c>
      <c r="AG53" s="222">
        <v>236.80700000000002</v>
      </c>
      <c r="AH53" s="204"/>
      <c r="AI53" s="215" t="s">
        <v>264</v>
      </c>
      <c r="AJ53" s="218" t="s">
        <v>247</v>
      </c>
      <c r="AK53" s="223">
        <v>1.08</v>
      </c>
      <c r="AL53" s="207"/>
      <c r="AM53" s="207"/>
      <c r="AN53" s="207"/>
      <c r="AO53" s="207"/>
      <c r="AP53" s="207"/>
      <c r="AQ53" s="207"/>
      <c r="AR53" s="207"/>
      <c r="AS53" s="207"/>
      <c r="AT53" s="207"/>
    </row>
    <row r="54" spans="1:46" x14ac:dyDescent="0.25">
      <c r="A54" s="209"/>
      <c r="B54" s="210" t="s">
        <v>248</v>
      </c>
      <c r="C54" s="100">
        <v>5771.2526800000005</v>
      </c>
      <c r="D54" s="101">
        <v>5436.9526400000004</v>
      </c>
      <c r="E54" s="101">
        <v>1611.3662300000001</v>
      </c>
      <c r="F54" s="101">
        <v>3825.5864100000003</v>
      </c>
      <c r="G54" s="103">
        <v>334.30003999999997</v>
      </c>
      <c r="H54" s="211"/>
      <c r="I54" s="209"/>
      <c r="J54" s="210" t="s">
        <v>248</v>
      </c>
      <c r="K54" s="100">
        <v>12877.485790000001</v>
      </c>
      <c r="L54" s="101">
        <v>12843.41</v>
      </c>
      <c r="M54" s="101">
        <v>188.8</v>
      </c>
      <c r="N54" s="101">
        <v>12654.61</v>
      </c>
      <c r="O54" s="101">
        <v>34.075789999999998</v>
      </c>
      <c r="P54" s="101" t="s">
        <v>220</v>
      </c>
      <c r="Q54" s="103">
        <v>44.93551696940299</v>
      </c>
      <c r="R54" s="200"/>
      <c r="S54" s="209"/>
      <c r="T54" s="210" t="s">
        <v>248</v>
      </c>
      <c r="U54" s="107">
        <v>6</v>
      </c>
      <c r="V54" s="109">
        <v>8</v>
      </c>
      <c r="W54" s="109">
        <v>6</v>
      </c>
      <c r="X54" s="109">
        <v>8</v>
      </c>
      <c r="Y54" s="109">
        <v>5</v>
      </c>
      <c r="Z54" s="109">
        <v>7</v>
      </c>
      <c r="AA54" s="109">
        <v>6</v>
      </c>
      <c r="AB54" s="113">
        <v>8</v>
      </c>
      <c r="AC54" s="212"/>
      <c r="AD54" s="215"/>
      <c r="AE54" s="210" t="s">
        <v>249</v>
      </c>
      <c r="AF54" s="111">
        <v>23.420416666666668</v>
      </c>
      <c r="AG54" s="113">
        <v>243.18454545454549</v>
      </c>
      <c r="AH54" s="214"/>
      <c r="AI54" s="215"/>
      <c r="AJ54" s="210" t="s">
        <v>250</v>
      </c>
      <c r="AK54" s="216">
        <v>1.07</v>
      </c>
      <c r="AL54" s="163"/>
      <c r="AM54" s="163"/>
      <c r="AN54" s="163"/>
      <c r="AO54" s="163"/>
      <c r="AP54" s="163"/>
      <c r="AQ54" s="163"/>
      <c r="AR54" s="163"/>
      <c r="AS54" s="163"/>
      <c r="AT54" s="163"/>
    </row>
    <row r="55" spans="1:46" s="37" customFormat="1" x14ac:dyDescent="0.25">
      <c r="A55" s="209"/>
      <c r="B55" s="218" t="s">
        <v>251</v>
      </c>
      <c r="C55" s="118">
        <v>6922.6583899999996</v>
      </c>
      <c r="D55" s="219">
        <v>6524.2293899999995</v>
      </c>
      <c r="E55" s="219">
        <v>2677.99532</v>
      </c>
      <c r="F55" s="219">
        <v>3846.23407</v>
      </c>
      <c r="G55" s="220">
        <v>398.42899999999997</v>
      </c>
      <c r="H55" s="199"/>
      <c r="I55" s="209"/>
      <c r="J55" s="218" t="s">
        <v>251</v>
      </c>
      <c r="K55" s="118">
        <v>14357.48155</v>
      </c>
      <c r="L55" s="219">
        <v>14326.67</v>
      </c>
      <c r="M55" s="219">
        <v>158.15</v>
      </c>
      <c r="N55" s="219">
        <v>14168.52</v>
      </c>
      <c r="O55" s="219">
        <v>30.81155</v>
      </c>
      <c r="P55" s="219" t="s">
        <v>220</v>
      </c>
      <c r="Q55" s="220">
        <v>48.320079892954887</v>
      </c>
      <c r="R55" s="200"/>
      <c r="S55" s="209"/>
      <c r="T55" s="218" t="s">
        <v>251</v>
      </c>
      <c r="U55" s="87">
        <v>6</v>
      </c>
      <c r="V55" s="221">
        <v>8</v>
      </c>
      <c r="W55" s="221">
        <v>6</v>
      </c>
      <c r="X55" s="221">
        <v>8</v>
      </c>
      <c r="Y55" s="221">
        <v>5</v>
      </c>
      <c r="Z55" s="221">
        <v>7</v>
      </c>
      <c r="AA55" s="221">
        <v>6</v>
      </c>
      <c r="AB55" s="222">
        <v>8</v>
      </c>
      <c r="AC55" s="200"/>
      <c r="AD55" s="215" t="s">
        <v>260</v>
      </c>
      <c r="AE55" s="218" t="s">
        <v>247</v>
      </c>
      <c r="AF55" s="125">
        <v>23.481153846153845</v>
      </c>
      <c r="AG55" s="222">
        <v>244.86125000000001</v>
      </c>
      <c r="AH55" s="204"/>
      <c r="AI55" s="215"/>
      <c r="AJ55" s="218" t="s">
        <v>232</v>
      </c>
      <c r="AK55" s="223">
        <v>1.1299999999999999</v>
      </c>
      <c r="AL55" s="207"/>
      <c r="AM55" s="207"/>
      <c r="AN55" s="207"/>
      <c r="AO55" s="207"/>
      <c r="AP55" s="207"/>
      <c r="AQ55" s="207"/>
      <c r="AR55" s="207"/>
      <c r="AS55" s="207"/>
      <c r="AT55" s="207"/>
    </row>
    <row r="56" spans="1:46" x14ac:dyDescent="0.25">
      <c r="A56" s="209"/>
      <c r="B56" s="210" t="s">
        <v>253</v>
      </c>
      <c r="C56" s="100">
        <v>7435.9360700000007</v>
      </c>
      <c r="D56" s="101">
        <v>6866.0092800000002</v>
      </c>
      <c r="E56" s="101">
        <v>2976.6798699999999</v>
      </c>
      <c r="F56" s="101">
        <v>3889.3294100000003</v>
      </c>
      <c r="G56" s="103">
        <v>569.92678999999998</v>
      </c>
      <c r="H56" s="211"/>
      <c r="I56" s="209"/>
      <c r="J56" s="210" t="s">
        <v>253</v>
      </c>
      <c r="K56" s="100">
        <v>15017.503560000001</v>
      </c>
      <c r="L56" s="101">
        <v>14986.69</v>
      </c>
      <c r="M56" s="101">
        <v>155.85</v>
      </c>
      <c r="N56" s="101">
        <v>14830.84</v>
      </c>
      <c r="O56" s="101">
        <v>30.813559999999999</v>
      </c>
      <c r="P56" s="101" t="s">
        <v>220</v>
      </c>
      <c r="Q56" s="103">
        <v>49.616933892674105</v>
      </c>
      <c r="R56" s="200"/>
      <c r="S56" s="209"/>
      <c r="T56" s="210" t="s">
        <v>253</v>
      </c>
      <c r="U56" s="107">
        <v>6</v>
      </c>
      <c r="V56" s="109">
        <v>8</v>
      </c>
      <c r="W56" s="109">
        <v>6</v>
      </c>
      <c r="X56" s="109">
        <v>8</v>
      </c>
      <c r="Y56" s="109">
        <v>5</v>
      </c>
      <c r="Z56" s="109">
        <v>7</v>
      </c>
      <c r="AA56" s="109">
        <v>6</v>
      </c>
      <c r="AB56" s="113">
        <v>8</v>
      </c>
      <c r="AC56" s="212"/>
      <c r="AD56" s="215"/>
      <c r="AE56" s="210" t="s">
        <v>250</v>
      </c>
      <c r="AF56" s="111">
        <v>23.420588235294115</v>
      </c>
      <c r="AG56" s="113">
        <v>245.23500000000001</v>
      </c>
      <c r="AH56" s="214"/>
      <c r="AI56" s="215"/>
      <c r="AJ56" s="210" t="s">
        <v>254</v>
      </c>
      <c r="AK56" s="216">
        <v>1.0900000000000001</v>
      </c>
      <c r="AL56" s="163"/>
      <c r="AM56" s="163"/>
      <c r="AN56" s="163"/>
      <c r="AO56" s="163"/>
      <c r="AP56" s="163"/>
      <c r="AQ56" s="163"/>
      <c r="AR56" s="163"/>
      <c r="AS56" s="163"/>
      <c r="AT56" s="163"/>
    </row>
    <row r="57" spans="1:46" s="37" customFormat="1" x14ac:dyDescent="0.25">
      <c r="A57" s="209"/>
      <c r="B57" s="218" t="s">
        <v>245</v>
      </c>
      <c r="C57" s="118">
        <v>7771.5377400000007</v>
      </c>
      <c r="D57" s="219">
        <v>7230.1690799999997</v>
      </c>
      <c r="E57" s="219">
        <v>3288.7473999999997</v>
      </c>
      <c r="F57" s="219">
        <v>3941.4216800000004</v>
      </c>
      <c r="G57" s="220">
        <v>541.36865999999998</v>
      </c>
      <c r="H57" s="199"/>
      <c r="I57" s="209"/>
      <c r="J57" s="218" t="s">
        <v>245</v>
      </c>
      <c r="K57" s="118">
        <v>14956.795139999998</v>
      </c>
      <c r="L57" s="219">
        <v>14927.539999999999</v>
      </c>
      <c r="M57" s="219">
        <v>148.15</v>
      </c>
      <c r="N57" s="219">
        <v>14779.39</v>
      </c>
      <c r="O57" s="219">
        <v>29.255140000000001</v>
      </c>
      <c r="P57" s="219" t="s">
        <v>220</v>
      </c>
      <c r="Q57" s="220">
        <v>52.061744533928568</v>
      </c>
      <c r="R57" s="200"/>
      <c r="S57" s="209"/>
      <c r="T57" s="218" t="s">
        <v>245</v>
      </c>
      <c r="U57" s="87">
        <v>6</v>
      </c>
      <c r="V57" s="221">
        <v>8</v>
      </c>
      <c r="W57" s="221">
        <v>6</v>
      </c>
      <c r="X57" s="221">
        <v>8</v>
      </c>
      <c r="Y57" s="221">
        <v>5</v>
      </c>
      <c r="Z57" s="221">
        <v>7</v>
      </c>
      <c r="AA57" s="221">
        <v>6</v>
      </c>
      <c r="AB57" s="222">
        <v>8</v>
      </c>
      <c r="AC57" s="200"/>
      <c r="AD57" s="215"/>
      <c r="AE57" s="218" t="s">
        <v>232</v>
      </c>
      <c r="AF57" s="125">
        <v>23.267727272727271</v>
      </c>
      <c r="AG57" s="222">
        <v>243.44071428571428</v>
      </c>
      <c r="AH57" s="204"/>
      <c r="AI57" s="215"/>
      <c r="AJ57" s="218" t="s">
        <v>255</v>
      </c>
      <c r="AK57" s="223">
        <v>1.2</v>
      </c>
      <c r="AL57" s="207"/>
      <c r="AM57" s="207"/>
      <c r="AN57" s="207"/>
      <c r="AO57" s="207"/>
      <c r="AP57" s="207"/>
      <c r="AQ57" s="207"/>
      <c r="AR57" s="207"/>
      <c r="AS57" s="207"/>
      <c r="AT57" s="207"/>
    </row>
    <row r="58" spans="1:46" x14ac:dyDescent="0.25">
      <c r="A58" s="209"/>
      <c r="B58" s="210" t="s">
        <v>249</v>
      </c>
      <c r="C58" s="100">
        <v>7952.8757999999998</v>
      </c>
      <c r="D58" s="101">
        <v>7443.7760900000003</v>
      </c>
      <c r="E58" s="101">
        <v>3409.6775600000001</v>
      </c>
      <c r="F58" s="101">
        <v>4034.0985299999998</v>
      </c>
      <c r="G58" s="103">
        <v>509.09970999999996</v>
      </c>
      <c r="H58" s="211"/>
      <c r="I58" s="209"/>
      <c r="J58" s="210" t="s">
        <v>249</v>
      </c>
      <c r="K58" s="100">
        <v>14107.854010000001</v>
      </c>
      <c r="L58" s="101">
        <v>14078.36</v>
      </c>
      <c r="M58" s="101">
        <v>141.35</v>
      </c>
      <c r="N58" s="101">
        <v>13937.01</v>
      </c>
      <c r="O58" s="101">
        <v>29.494009999999999</v>
      </c>
      <c r="P58" s="101" t="s">
        <v>220</v>
      </c>
      <c r="Q58" s="103">
        <v>56.490072707332381</v>
      </c>
      <c r="R58" s="200"/>
      <c r="S58" s="209"/>
      <c r="T58" s="210" t="s">
        <v>249</v>
      </c>
      <c r="U58" s="107">
        <v>6</v>
      </c>
      <c r="V58" s="109">
        <v>8</v>
      </c>
      <c r="W58" s="109">
        <v>6</v>
      </c>
      <c r="X58" s="109">
        <v>8</v>
      </c>
      <c r="Y58" s="109">
        <v>5</v>
      </c>
      <c r="Z58" s="109">
        <v>7</v>
      </c>
      <c r="AA58" s="109">
        <v>6</v>
      </c>
      <c r="AB58" s="113">
        <v>8</v>
      </c>
      <c r="AC58" s="212"/>
      <c r="AD58" s="215"/>
      <c r="AE58" s="210" t="s">
        <v>254</v>
      </c>
      <c r="AF58" s="111">
        <v>22.261052631578945</v>
      </c>
      <c r="AG58" s="113">
        <v>234.06363636363639</v>
      </c>
      <c r="AH58" s="214"/>
      <c r="AI58" s="215"/>
      <c r="AJ58" s="210" t="s">
        <v>234</v>
      </c>
      <c r="AK58" s="216">
        <v>1.19</v>
      </c>
      <c r="AL58" s="163"/>
      <c r="AM58" s="163"/>
      <c r="AN58" s="163"/>
      <c r="AO58" s="163"/>
      <c r="AP58" s="163"/>
      <c r="AQ58" s="163"/>
      <c r="AR58" s="163"/>
      <c r="AS58" s="163"/>
      <c r="AT58" s="163"/>
    </row>
    <row r="59" spans="1:46" s="37" customFormat="1" x14ac:dyDescent="0.25">
      <c r="A59" s="209" t="s">
        <v>265</v>
      </c>
      <c r="B59" s="218" t="s">
        <v>247</v>
      </c>
      <c r="C59" s="118">
        <v>7621.4743900000003</v>
      </c>
      <c r="D59" s="219">
        <v>7207.6185700000005</v>
      </c>
      <c r="E59" s="219">
        <v>3159.3006099999998</v>
      </c>
      <c r="F59" s="219">
        <v>4048.3179599999994</v>
      </c>
      <c r="G59" s="220">
        <v>413.85581999999999</v>
      </c>
      <c r="H59" s="199"/>
      <c r="I59" s="209" t="s">
        <v>265</v>
      </c>
      <c r="J59" s="218" t="s">
        <v>247</v>
      </c>
      <c r="K59" s="118">
        <v>13422.781060000001</v>
      </c>
      <c r="L59" s="219">
        <v>13374.18</v>
      </c>
      <c r="M59" s="219">
        <v>134.44999999999999</v>
      </c>
      <c r="N59" s="219">
        <v>13239.73</v>
      </c>
      <c r="O59" s="219">
        <v>48.601059999999997</v>
      </c>
      <c r="P59" s="219" t="s">
        <v>220</v>
      </c>
      <c r="Q59" s="220">
        <v>56.98647984399792</v>
      </c>
      <c r="R59" s="200"/>
      <c r="S59" s="209" t="s">
        <v>265</v>
      </c>
      <c r="T59" s="218" t="s">
        <v>247</v>
      </c>
      <c r="U59" s="87">
        <v>6</v>
      </c>
      <c r="V59" s="221">
        <v>8</v>
      </c>
      <c r="W59" s="221">
        <v>6.5</v>
      </c>
      <c r="X59" s="221">
        <v>8.5</v>
      </c>
      <c r="Y59" s="221">
        <v>5</v>
      </c>
      <c r="Z59" s="221">
        <v>7</v>
      </c>
      <c r="AA59" s="221">
        <v>6.5</v>
      </c>
      <c r="AB59" s="222">
        <v>6</v>
      </c>
      <c r="AC59" s="200"/>
      <c r="AD59" s="215"/>
      <c r="AE59" s="218" t="s">
        <v>255</v>
      </c>
      <c r="AF59" s="125">
        <v>21.588571428571431</v>
      </c>
      <c r="AG59" s="222">
        <v>228.38915572232645</v>
      </c>
      <c r="AH59" s="204"/>
      <c r="AI59" s="215"/>
      <c r="AJ59" s="218" t="s">
        <v>221</v>
      </c>
      <c r="AK59" s="223">
        <v>1.1599999999999999</v>
      </c>
    </row>
    <row r="60" spans="1:46" x14ac:dyDescent="0.25">
      <c r="A60" s="209"/>
      <c r="B60" s="210" t="s">
        <v>250</v>
      </c>
      <c r="C60" s="100">
        <v>7045.06297</v>
      </c>
      <c r="D60" s="101">
        <v>6701.1088499999996</v>
      </c>
      <c r="E60" s="101">
        <v>2591.3857499999999</v>
      </c>
      <c r="F60" s="101">
        <v>4109.7231000000002</v>
      </c>
      <c r="G60" s="103">
        <v>343.95411999999999</v>
      </c>
      <c r="H60" s="211"/>
      <c r="I60" s="209"/>
      <c r="J60" s="210" t="s">
        <v>250</v>
      </c>
      <c r="K60" s="100">
        <v>12963.213310000001</v>
      </c>
      <c r="L60" s="101">
        <v>12903.890000000001</v>
      </c>
      <c r="M60" s="101">
        <v>132.19999999999999</v>
      </c>
      <c r="N60" s="101">
        <v>12771.69</v>
      </c>
      <c r="O60" s="101">
        <v>59.323309999999999</v>
      </c>
      <c r="P60" s="101" t="s">
        <v>220</v>
      </c>
      <c r="Q60" s="103">
        <v>54.596427666385871</v>
      </c>
      <c r="R60" s="200"/>
      <c r="S60" s="209"/>
      <c r="T60" s="210" t="s">
        <v>250</v>
      </c>
      <c r="U60" s="107">
        <v>6</v>
      </c>
      <c r="V60" s="109">
        <v>8</v>
      </c>
      <c r="W60" s="109">
        <v>6.5</v>
      </c>
      <c r="X60" s="109">
        <v>8.5</v>
      </c>
      <c r="Y60" s="109">
        <v>5</v>
      </c>
      <c r="Z60" s="109">
        <v>7</v>
      </c>
      <c r="AA60" s="109">
        <v>6.5</v>
      </c>
      <c r="AB60" s="113">
        <v>6</v>
      </c>
      <c r="AC60" s="212"/>
      <c r="AD60" s="215"/>
      <c r="AE60" s="210" t="s">
        <v>234</v>
      </c>
      <c r="AF60" s="111">
        <v>22.136111111111113</v>
      </c>
      <c r="AG60" s="113">
        <v>231.8169230769231</v>
      </c>
      <c r="AH60" s="214"/>
      <c r="AI60" s="215"/>
      <c r="AJ60" s="210" t="s">
        <v>248</v>
      </c>
      <c r="AK60" s="216">
        <v>1.1299999999999999</v>
      </c>
    </row>
    <row r="61" spans="1:46" s="37" customFormat="1" x14ac:dyDescent="0.25">
      <c r="A61" s="209"/>
      <c r="B61" s="218" t="s">
        <v>232</v>
      </c>
      <c r="C61" s="118">
        <v>7041.9459500000003</v>
      </c>
      <c r="D61" s="219">
        <v>6757.7734900000005</v>
      </c>
      <c r="E61" s="219">
        <v>2599.3990099999996</v>
      </c>
      <c r="F61" s="219">
        <v>4158.3744800000004</v>
      </c>
      <c r="G61" s="220">
        <v>284.17246</v>
      </c>
      <c r="H61" s="199"/>
      <c r="I61" s="209"/>
      <c r="J61" s="218" t="s">
        <v>232</v>
      </c>
      <c r="K61" s="118">
        <v>13104.94679</v>
      </c>
      <c r="L61" s="219">
        <v>13019.23</v>
      </c>
      <c r="M61" s="219">
        <v>124.6</v>
      </c>
      <c r="N61" s="219">
        <v>12894.63</v>
      </c>
      <c r="O61" s="219">
        <v>85.716790000000003</v>
      </c>
      <c r="P61" s="219" t="s">
        <v>220</v>
      </c>
      <c r="Q61" s="220">
        <v>54.088805175114054</v>
      </c>
      <c r="R61" s="200"/>
      <c r="S61" s="209"/>
      <c r="T61" s="218" t="s">
        <v>232</v>
      </c>
      <c r="U61" s="87">
        <v>6</v>
      </c>
      <c r="V61" s="221">
        <v>8</v>
      </c>
      <c r="W61" s="221">
        <v>6.5</v>
      </c>
      <c r="X61" s="221">
        <v>8.5</v>
      </c>
      <c r="Y61" s="221">
        <v>5</v>
      </c>
      <c r="Z61" s="221">
        <v>7</v>
      </c>
      <c r="AA61" s="221">
        <v>6.5</v>
      </c>
      <c r="AB61" s="222">
        <v>6</v>
      </c>
      <c r="AC61" s="200"/>
      <c r="AD61" s="215"/>
      <c r="AE61" s="218" t="s">
        <v>221</v>
      </c>
      <c r="AF61" s="125">
        <v>21.795833333333338</v>
      </c>
      <c r="AG61" s="222">
        <v>228.984375</v>
      </c>
      <c r="AH61" s="204"/>
      <c r="AI61" s="215"/>
      <c r="AJ61" s="218" t="s">
        <v>251</v>
      </c>
      <c r="AK61" s="223">
        <v>1.2</v>
      </c>
    </row>
    <row r="62" spans="1:46" x14ac:dyDescent="0.25">
      <c r="A62" s="209"/>
      <c r="B62" s="210" t="s">
        <v>254</v>
      </c>
      <c r="C62" s="100">
        <v>6872.1667399999997</v>
      </c>
      <c r="D62" s="101">
        <v>6662.0785299999998</v>
      </c>
      <c r="E62" s="101">
        <v>2468.7037500000001</v>
      </c>
      <c r="F62" s="101">
        <v>4193.3747800000001</v>
      </c>
      <c r="G62" s="103">
        <v>210.08821</v>
      </c>
      <c r="H62" s="211"/>
      <c r="I62" s="209"/>
      <c r="J62" s="210" t="s">
        <v>254</v>
      </c>
      <c r="K62" s="100">
        <v>13827.68528</v>
      </c>
      <c r="L62" s="101">
        <v>13652.56</v>
      </c>
      <c r="M62" s="101">
        <v>125.35</v>
      </c>
      <c r="N62" s="101">
        <v>13527.21</v>
      </c>
      <c r="O62" s="101">
        <v>175.12528</v>
      </c>
      <c r="P62" s="101" t="s">
        <v>220</v>
      </c>
      <c r="Q62" s="103">
        <v>50.336103558600001</v>
      </c>
      <c r="R62" s="200"/>
      <c r="S62" s="209"/>
      <c r="T62" s="210" t="s">
        <v>254</v>
      </c>
      <c r="U62" s="107">
        <v>6</v>
      </c>
      <c r="V62" s="109">
        <v>8</v>
      </c>
      <c r="W62" s="109">
        <v>6.5</v>
      </c>
      <c r="X62" s="109">
        <v>8.5</v>
      </c>
      <c r="Y62" s="109">
        <v>5</v>
      </c>
      <c r="Z62" s="109">
        <v>7</v>
      </c>
      <c r="AA62" s="109">
        <v>6.5</v>
      </c>
      <c r="AB62" s="113">
        <v>6</v>
      </c>
      <c r="AC62" s="212"/>
      <c r="AD62" s="215"/>
      <c r="AE62" s="210" t="s">
        <v>248</v>
      </c>
      <c r="AF62" s="111">
        <v>21.61</v>
      </c>
      <c r="AG62" s="113">
        <v>226.27799999999999</v>
      </c>
      <c r="AH62" s="214"/>
      <c r="AI62" s="215"/>
      <c r="AJ62" s="210" t="s">
        <v>253</v>
      </c>
      <c r="AK62" s="216">
        <v>1.1000000000000001</v>
      </c>
    </row>
    <row r="63" spans="1:46" s="37" customFormat="1" x14ac:dyDescent="0.25">
      <c r="A63" s="209"/>
      <c r="B63" s="218" t="s">
        <v>255</v>
      </c>
      <c r="C63" s="118">
        <v>6685.5213099999992</v>
      </c>
      <c r="D63" s="219">
        <v>6385.4872799999994</v>
      </c>
      <c r="E63" s="219">
        <v>2115.46931</v>
      </c>
      <c r="F63" s="219">
        <v>4270.0179699999999</v>
      </c>
      <c r="G63" s="220">
        <v>300.03403000000003</v>
      </c>
      <c r="H63" s="199"/>
      <c r="I63" s="209"/>
      <c r="J63" s="218" t="s">
        <v>255</v>
      </c>
      <c r="K63" s="118">
        <v>13852.48674</v>
      </c>
      <c r="L63" s="219">
        <v>13807.45</v>
      </c>
      <c r="M63" s="219">
        <v>115.75</v>
      </c>
      <c r="N63" s="219">
        <v>13691.7</v>
      </c>
      <c r="O63" s="219">
        <v>45.036740000000002</v>
      </c>
      <c r="P63" s="219" t="s">
        <v>220</v>
      </c>
      <c r="Q63" s="220">
        <v>48.41966699137059</v>
      </c>
      <c r="R63" s="200"/>
      <c r="S63" s="209"/>
      <c r="T63" s="218" t="s">
        <v>255</v>
      </c>
      <c r="U63" s="87">
        <v>6</v>
      </c>
      <c r="V63" s="221">
        <v>8</v>
      </c>
      <c r="W63" s="221">
        <v>6.5</v>
      </c>
      <c r="X63" s="221">
        <v>8.5</v>
      </c>
      <c r="Y63" s="221">
        <v>5</v>
      </c>
      <c r="Z63" s="221">
        <v>7</v>
      </c>
      <c r="AA63" s="221">
        <v>6.5</v>
      </c>
      <c r="AB63" s="222">
        <v>6</v>
      </c>
      <c r="AC63" s="200"/>
      <c r="AD63" s="215"/>
      <c r="AE63" s="218" t="s">
        <v>251</v>
      </c>
      <c r="AF63" s="125">
        <v>21.738499999999998</v>
      </c>
      <c r="AG63" s="222">
        <v>227.36799999999999</v>
      </c>
      <c r="AH63" s="204"/>
      <c r="AI63" s="215"/>
      <c r="AJ63" s="218" t="s">
        <v>245</v>
      </c>
      <c r="AK63" s="223">
        <v>1.1000000000000001</v>
      </c>
    </row>
    <row r="64" spans="1:46" x14ac:dyDescent="0.25">
      <c r="A64" s="209"/>
      <c r="B64" s="210" t="s">
        <v>234</v>
      </c>
      <c r="C64" s="100">
        <v>6783.2971099999995</v>
      </c>
      <c r="D64" s="101">
        <v>6329.3835699999991</v>
      </c>
      <c r="E64" s="101">
        <v>1986.1163000000001</v>
      </c>
      <c r="F64" s="101">
        <v>4343.2672699999994</v>
      </c>
      <c r="G64" s="103">
        <v>453.91353999999995</v>
      </c>
      <c r="H64" s="211"/>
      <c r="I64" s="209"/>
      <c r="J64" s="210" t="s">
        <v>234</v>
      </c>
      <c r="K64" s="100">
        <v>14683.5139</v>
      </c>
      <c r="L64" s="101">
        <v>14487.73</v>
      </c>
      <c r="M64" s="101">
        <v>110.9</v>
      </c>
      <c r="N64" s="101">
        <v>14376.83</v>
      </c>
      <c r="O64" s="101">
        <v>195.78389999999999</v>
      </c>
      <c r="P64" s="101" t="s">
        <v>220</v>
      </c>
      <c r="Q64" s="103">
        <v>46.820979615164006</v>
      </c>
      <c r="R64" s="200"/>
      <c r="S64" s="209"/>
      <c r="T64" s="210" t="s">
        <v>234</v>
      </c>
      <c r="U64" s="107">
        <v>6</v>
      </c>
      <c r="V64" s="109">
        <v>8</v>
      </c>
      <c r="W64" s="109">
        <v>6.5</v>
      </c>
      <c r="X64" s="109">
        <v>8.5</v>
      </c>
      <c r="Y64" s="109">
        <v>5</v>
      </c>
      <c r="Z64" s="109">
        <v>7</v>
      </c>
      <c r="AA64" s="109">
        <v>6.5</v>
      </c>
      <c r="AB64" s="113">
        <v>6</v>
      </c>
      <c r="AC64" s="212"/>
      <c r="AD64" s="215"/>
      <c r="AE64" s="210" t="s">
        <v>253</v>
      </c>
      <c r="AF64" s="111">
        <v>21.464090909090913</v>
      </c>
      <c r="AG64" s="113">
        <v>224.60499999999999</v>
      </c>
      <c r="AH64" s="214"/>
      <c r="AI64" s="215"/>
      <c r="AJ64" s="210" t="s">
        <v>249</v>
      </c>
      <c r="AK64" s="216">
        <v>1.1200000000000001</v>
      </c>
    </row>
    <row r="65" spans="1:37" s="37" customFormat="1" x14ac:dyDescent="0.25">
      <c r="A65" s="209"/>
      <c r="B65" s="218" t="s">
        <v>221</v>
      </c>
      <c r="C65" s="118">
        <v>6678.2653099999998</v>
      </c>
      <c r="D65" s="219">
        <v>6238.6809199999998</v>
      </c>
      <c r="E65" s="219">
        <v>1854.2921699999999</v>
      </c>
      <c r="F65" s="219">
        <v>4384.3887500000001</v>
      </c>
      <c r="G65" s="220">
        <v>439.58439000000004</v>
      </c>
      <c r="H65" s="199"/>
      <c r="I65" s="209"/>
      <c r="J65" s="218" t="s">
        <v>221</v>
      </c>
      <c r="K65" s="118">
        <v>14785.9084</v>
      </c>
      <c r="L65" s="219">
        <v>14670.82</v>
      </c>
      <c r="M65" s="219">
        <v>106.4</v>
      </c>
      <c r="N65" s="219">
        <v>14564.42</v>
      </c>
      <c r="O65" s="219">
        <v>115.08839999999999</v>
      </c>
      <c r="P65" s="219" t="s">
        <v>220</v>
      </c>
      <c r="Q65" s="220">
        <v>45.520736468718177</v>
      </c>
      <c r="R65" s="200"/>
      <c r="S65" s="209"/>
      <c r="T65" s="218" t="s">
        <v>221</v>
      </c>
      <c r="U65" s="87">
        <v>6</v>
      </c>
      <c r="V65" s="221">
        <v>8</v>
      </c>
      <c r="W65" s="221">
        <v>6.5</v>
      </c>
      <c r="X65" s="221">
        <v>8.5</v>
      </c>
      <c r="Y65" s="221">
        <v>5</v>
      </c>
      <c r="Z65" s="221">
        <v>7</v>
      </c>
      <c r="AA65" s="221">
        <v>6.5</v>
      </c>
      <c r="AB65" s="222">
        <v>6</v>
      </c>
      <c r="AC65" s="200"/>
      <c r="AD65" s="215"/>
      <c r="AE65" s="218" t="s">
        <v>245</v>
      </c>
      <c r="AF65" s="125">
        <v>21.640999999999998</v>
      </c>
      <c r="AG65" s="222">
        <v>226.1241176470588</v>
      </c>
      <c r="AH65" s="204"/>
      <c r="AI65" s="215" t="s">
        <v>266</v>
      </c>
      <c r="AJ65" s="218" t="s">
        <v>247</v>
      </c>
      <c r="AK65" s="223">
        <v>1.1000000000000001</v>
      </c>
    </row>
    <row r="66" spans="1:37" x14ac:dyDescent="0.25">
      <c r="A66" s="209"/>
      <c r="B66" s="210" t="s">
        <v>248</v>
      </c>
      <c r="C66" s="100">
        <v>7278.29655</v>
      </c>
      <c r="D66" s="101">
        <v>6881.86024</v>
      </c>
      <c r="E66" s="101">
        <v>2480.8530599999999</v>
      </c>
      <c r="F66" s="101">
        <v>4401.0071799999996</v>
      </c>
      <c r="G66" s="103">
        <v>396.43630999999999</v>
      </c>
      <c r="H66" s="211"/>
      <c r="I66" s="209"/>
      <c r="J66" s="210" t="s">
        <v>248</v>
      </c>
      <c r="K66" s="100">
        <v>15855.89719</v>
      </c>
      <c r="L66" s="101">
        <v>15735.23</v>
      </c>
      <c r="M66" s="101">
        <v>107.9</v>
      </c>
      <c r="N66" s="101">
        <v>15627.33</v>
      </c>
      <c r="O66" s="101">
        <v>120.66719000000001</v>
      </c>
      <c r="P66" s="101" t="s">
        <v>220</v>
      </c>
      <c r="Q66" s="103">
        <v>46.254783374631323</v>
      </c>
      <c r="R66" s="200"/>
      <c r="S66" s="209"/>
      <c r="T66" s="210" t="s">
        <v>248</v>
      </c>
      <c r="U66" s="107">
        <v>6</v>
      </c>
      <c r="V66" s="109">
        <v>8</v>
      </c>
      <c r="W66" s="109">
        <v>6.5</v>
      </c>
      <c r="X66" s="109">
        <v>8.5</v>
      </c>
      <c r="Y66" s="109">
        <v>5</v>
      </c>
      <c r="Z66" s="109">
        <v>7</v>
      </c>
      <c r="AA66" s="109">
        <v>6.5</v>
      </c>
      <c r="AB66" s="113">
        <v>6</v>
      </c>
      <c r="AC66" s="212"/>
      <c r="AD66" s="215"/>
      <c r="AE66" s="210" t="s">
        <v>249</v>
      </c>
      <c r="AF66" s="111">
        <v>21.82225</v>
      </c>
      <c r="AG66" s="113">
        <v>228.95909090909089</v>
      </c>
      <c r="AH66" s="214"/>
      <c r="AI66" s="215"/>
      <c r="AJ66" s="210" t="s">
        <v>250</v>
      </c>
      <c r="AK66" s="216">
        <v>1.1000000000000001</v>
      </c>
    </row>
    <row r="67" spans="1:37" s="37" customFormat="1" x14ac:dyDescent="0.25">
      <c r="A67" s="209"/>
      <c r="B67" s="218" t="s">
        <v>251</v>
      </c>
      <c r="C67" s="118">
        <v>8321.2052499999991</v>
      </c>
      <c r="D67" s="219">
        <v>7853.1138599999995</v>
      </c>
      <c r="E67" s="219">
        <v>3425.5178900000001</v>
      </c>
      <c r="F67" s="219">
        <v>4427.5959699999994</v>
      </c>
      <c r="G67" s="220">
        <v>468.09138999999999</v>
      </c>
      <c r="H67" s="199"/>
      <c r="I67" s="209"/>
      <c r="J67" s="218" t="s">
        <v>251</v>
      </c>
      <c r="K67" s="118">
        <v>17432.075220000002</v>
      </c>
      <c r="L67" s="219">
        <v>17295.490000000002</v>
      </c>
      <c r="M67" s="219">
        <v>122</v>
      </c>
      <c r="N67" s="219">
        <v>17173.490000000002</v>
      </c>
      <c r="O67" s="219">
        <v>136.58521999999999</v>
      </c>
      <c r="P67" s="219" t="s">
        <v>220</v>
      </c>
      <c r="Q67" s="220">
        <v>48.111994803269518</v>
      </c>
      <c r="R67" s="200"/>
      <c r="S67" s="209"/>
      <c r="T67" s="218" t="s">
        <v>251</v>
      </c>
      <c r="U67" s="87">
        <v>6</v>
      </c>
      <c r="V67" s="221">
        <v>8</v>
      </c>
      <c r="W67" s="221">
        <v>6.5</v>
      </c>
      <c r="X67" s="221">
        <v>8.5</v>
      </c>
      <c r="Y67" s="221">
        <v>5</v>
      </c>
      <c r="Z67" s="221">
        <v>7</v>
      </c>
      <c r="AA67" s="221">
        <v>6.5</v>
      </c>
      <c r="AB67" s="222">
        <v>6</v>
      </c>
      <c r="AC67" s="200"/>
      <c r="AD67" s="215" t="s">
        <v>262</v>
      </c>
      <c r="AE67" s="218" t="s">
        <v>247</v>
      </c>
      <c r="AF67" s="125">
        <v>21.367391304347827</v>
      </c>
      <c r="AG67" s="222">
        <v>224.26531818181823</v>
      </c>
      <c r="AH67" s="204"/>
      <c r="AI67" s="215"/>
      <c r="AJ67" s="218" t="s">
        <v>232</v>
      </c>
      <c r="AK67" s="223">
        <v>1.1200000000000001</v>
      </c>
    </row>
    <row r="68" spans="1:37" x14ac:dyDescent="0.25">
      <c r="A68" s="209"/>
      <c r="B68" s="210" t="s">
        <v>253</v>
      </c>
      <c r="C68" s="100">
        <v>9132.0174100000004</v>
      </c>
      <c r="D68" s="101">
        <v>8480.9818599999999</v>
      </c>
      <c r="E68" s="101">
        <v>4057.99161</v>
      </c>
      <c r="F68" s="101">
        <v>4422.9902499999998</v>
      </c>
      <c r="G68" s="103">
        <v>651.03555000000006</v>
      </c>
      <c r="H68" s="211"/>
      <c r="I68" s="209"/>
      <c r="J68" s="210" t="s">
        <v>253</v>
      </c>
      <c r="K68" s="100">
        <v>18291.178190000002</v>
      </c>
      <c r="L68" s="101">
        <v>18142.210000000003</v>
      </c>
      <c r="M68" s="101">
        <v>108.65</v>
      </c>
      <c r="N68" s="101">
        <v>18033.560000000001</v>
      </c>
      <c r="O68" s="101">
        <v>148.96818999999999</v>
      </c>
      <c r="P68" s="101" t="s">
        <v>220</v>
      </c>
      <c r="Q68" s="103">
        <v>50.335749668866136</v>
      </c>
      <c r="R68" s="200"/>
      <c r="S68" s="209"/>
      <c r="T68" s="210" t="s">
        <v>253</v>
      </c>
      <c r="U68" s="107">
        <v>6</v>
      </c>
      <c r="V68" s="109">
        <v>8</v>
      </c>
      <c r="W68" s="109">
        <v>6.5</v>
      </c>
      <c r="X68" s="109">
        <v>8.5</v>
      </c>
      <c r="Y68" s="109">
        <v>5</v>
      </c>
      <c r="Z68" s="109">
        <v>7</v>
      </c>
      <c r="AA68" s="109">
        <v>6.5</v>
      </c>
      <c r="AB68" s="113">
        <v>6</v>
      </c>
      <c r="AC68" s="212"/>
      <c r="AD68" s="215"/>
      <c r="AE68" s="210" t="s">
        <v>250</v>
      </c>
      <c r="AF68" s="111">
        <v>21.460476190476193</v>
      </c>
      <c r="AG68" s="113">
        <v>225.07</v>
      </c>
      <c r="AH68" s="214"/>
      <c r="AI68" s="215"/>
      <c r="AJ68" s="210" t="s">
        <v>254</v>
      </c>
      <c r="AK68" s="216">
        <v>1.1599999999999999</v>
      </c>
    </row>
    <row r="69" spans="1:37" s="37" customFormat="1" x14ac:dyDescent="0.25">
      <c r="A69" s="209"/>
      <c r="B69" s="218" t="s">
        <v>245</v>
      </c>
      <c r="C69" s="118">
        <v>10262.612260000002</v>
      </c>
      <c r="D69" s="219">
        <v>9346.7897100000009</v>
      </c>
      <c r="E69" s="219">
        <v>4918.1502</v>
      </c>
      <c r="F69" s="219">
        <v>4428.63951</v>
      </c>
      <c r="G69" s="220">
        <v>915.82255000000009</v>
      </c>
      <c r="H69" s="199"/>
      <c r="I69" s="209"/>
      <c r="J69" s="218" t="s">
        <v>245</v>
      </c>
      <c r="K69" s="118">
        <v>17981.660550000001</v>
      </c>
      <c r="L69" s="219">
        <v>17829</v>
      </c>
      <c r="M69" s="219">
        <v>103.5</v>
      </c>
      <c r="N69" s="219">
        <v>17725.5</v>
      </c>
      <c r="O69" s="219">
        <v>152.66055</v>
      </c>
      <c r="P69" s="219" t="s">
        <v>220</v>
      </c>
      <c r="Q69" s="220">
        <v>57.561345336249936</v>
      </c>
      <c r="R69" s="200"/>
      <c r="S69" s="209"/>
      <c r="T69" s="218" t="s">
        <v>245</v>
      </c>
      <c r="U69" s="87">
        <v>6</v>
      </c>
      <c r="V69" s="221">
        <v>8</v>
      </c>
      <c r="W69" s="221">
        <v>6.3166666666666664</v>
      </c>
      <c r="X69" s="221">
        <v>8.3166666666666664</v>
      </c>
      <c r="Y69" s="221">
        <v>5</v>
      </c>
      <c r="Z69" s="221">
        <v>7</v>
      </c>
      <c r="AA69" s="221">
        <v>6.3166666666666664</v>
      </c>
      <c r="AB69" s="222">
        <v>6.7333333333333334</v>
      </c>
      <c r="AC69" s="200"/>
      <c r="AD69" s="215"/>
      <c r="AE69" s="218" t="s">
        <v>232</v>
      </c>
      <c r="AF69" s="125">
        <v>21.546086956521741</v>
      </c>
      <c r="AG69" s="222">
        <v>226.23909090909089</v>
      </c>
      <c r="AH69" s="204"/>
      <c r="AI69" s="215"/>
      <c r="AJ69" s="218" t="s">
        <v>255</v>
      </c>
      <c r="AK69" s="223">
        <v>1.22</v>
      </c>
    </row>
    <row r="70" spans="1:37" x14ac:dyDescent="0.25">
      <c r="A70" s="209"/>
      <c r="B70" s="210" t="s">
        <v>249</v>
      </c>
      <c r="C70" s="100">
        <v>11014.615400000001</v>
      </c>
      <c r="D70" s="101">
        <v>10230.6266</v>
      </c>
      <c r="E70" s="101">
        <v>5802.7280000000001</v>
      </c>
      <c r="F70" s="101">
        <v>4427.8985999999995</v>
      </c>
      <c r="G70" s="103">
        <v>783.98880000000008</v>
      </c>
      <c r="H70" s="211"/>
      <c r="I70" s="209"/>
      <c r="J70" s="210" t="s">
        <v>249</v>
      </c>
      <c r="K70" s="100">
        <v>17427.893080000002</v>
      </c>
      <c r="L70" s="101">
        <v>17335.47</v>
      </c>
      <c r="M70" s="101">
        <v>101.95</v>
      </c>
      <c r="N70" s="101">
        <v>17233.52</v>
      </c>
      <c r="O70" s="101">
        <v>92.423079999999999</v>
      </c>
      <c r="P70" s="101" t="s">
        <v>220</v>
      </c>
      <c r="Q70" s="103">
        <v>63.538025793358933</v>
      </c>
      <c r="R70" s="200"/>
      <c r="S70" s="209"/>
      <c r="T70" s="210" t="s">
        <v>249</v>
      </c>
      <c r="U70" s="107">
        <v>6</v>
      </c>
      <c r="V70" s="109">
        <v>8</v>
      </c>
      <c r="W70" s="109">
        <v>6</v>
      </c>
      <c r="X70" s="109">
        <v>8</v>
      </c>
      <c r="Y70" s="109">
        <v>5</v>
      </c>
      <c r="Z70" s="109">
        <v>7</v>
      </c>
      <c r="AA70" s="109">
        <v>6</v>
      </c>
      <c r="AB70" s="113">
        <v>8</v>
      </c>
      <c r="AC70" s="212"/>
      <c r="AD70" s="215"/>
      <c r="AE70" s="210" t="s">
        <v>254</v>
      </c>
      <c r="AF70" s="111">
        <v>21.454285714285714</v>
      </c>
      <c r="AG70" s="113">
        <v>225.33699999999999</v>
      </c>
      <c r="AH70" s="214"/>
      <c r="AI70" s="215"/>
      <c r="AJ70" s="210" t="s">
        <v>234</v>
      </c>
      <c r="AK70" s="216">
        <v>1.1499999999999999</v>
      </c>
    </row>
    <row r="71" spans="1:37" s="37" customFormat="1" x14ac:dyDescent="0.25">
      <c r="A71" s="209" t="s">
        <v>267</v>
      </c>
      <c r="B71" s="218" t="s">
        <v>247</v>
      </c>
      <c r="C71" s="118">
        <v>11197.071890000001</v>
      </c>
      <c r="D71" s="219">
        <v>10419.340179999999</v>
      </c>
      <c r="E71" s="219">
        <v>5982.9609099999998</v>
      </c>
      <c r="F71" s="219">
        <v>4436.3792699999995</v>
      </c>
      <c r="G71" s="220">
        <v>777.73170999999991</v>
      </c>
      <c r="H71" s="199"/>
      <c r="I71" s="209" t="s">
        <v>267</v>
      </c>
      <c r="J71" s="218" t="s">
        <v>247</v>
      </c>
      <c r="K71" s="118">
        <v>16475.714519999998</v>
      </c>
      <c r="L71" s="219">
        <v>16385.059999999998</v>
      </c>
      <c r="M71" s="219">
        <v>93.25</v>
      </c>
      <c r="N71" s="219">
        <v>16291.809999999998</v>
      </c>
      <c r="O71" s="219">
        <v>90.654520000000005</v>
      </c>
      <c r="P71" s="219" t="s">
        <v>220</v>
      </c>
      <c r="Q71" s="220">
        <v>68.337082012516291</v>
      </c>
      <c r="R71" s="200"/>
      <c r="S71" s="209" t="s">
        <v>267</v>
      </c>
      <c r="T71" s="218" t="s">
        <v>247</v>
      </c>
      <c r="U71" s="87">
        <v>6</v>
      </c>
      <c r="V71" s="221">
        <v>8</v>
      </c>
      <c r="W71" s="221">
        <v>6</v>
      </c>
      <c r="X71" s="221">
        <v>8</v>
      </c>
      <c r="Y71" s="221">
        <v>5</v>
      </c>
      <c r="Z71" s="221">
        <v>7</v>
      </c>
      <c r="AA71" s="221">
        <v>6</v>
      </c>
      <c r="AB71" s="222">
        <v>8</v>
      </c>
      <c r="AC71" s="200"/>
      <c r="AD71" s="215"/>
      <c r="AE71" s="218" t="s">
        <v>255</v>
      </c>
      <c r="AF71" s="125">
        <v>21.440454545454546</v>
      </c>
      <c r="AG71" s="222">
        <v>225.03583333333336</v>
      </c>
      <c r="AH71" s="204"/>
      <c r="AI71" s="215"/>
      <c r="AJ71" s="218" t="s">
        <v>221</v>
      </c>
      <c r="AK71" s="223">
        <v>1.17</v>
      </c>
    </row>
    <row r="72" spans="1:37" x14ac:dyDescent="0.25">
      <c r="A72" s="209"/>
      <c r="B72" s="210" t="s">
        <v>250</v>
      </c>
      <c r="C72" s="100">
        <v>8903.2526799999996</v>
      </c>
      <c r="D72" s="101">
        <v>8198.774879999999</v>
      </c>
      <c r="E72" s="101">
        <v>3742.7081699999999</v>
      </c>
      <c r="F72" s="101">
        <v>4456.0667100000001</v>
      </c>
      <c r="G72" s="103">
        <v>704.4778</v>
      </c>
      <c r="H72" s="211"/>
      <c r="I72" s="209"/>
      <c r="J72" s="210" t="s">
        <v>250</v>
      </c>
      <c r="K72" s="100">
        <v>16068.9326</v>
      </c>
      <c r="L72" s="101">
        <v>15945.48</v>
      </c>
      <c r="M72" s="101">
        <v>92.5</v>
      </c>
      <c r="N72" s="101">
        <v>15852.98</v>
      </c>
      <c r="O72" s="101">
        <v>123.4526</v>
      </c>
      <c r="P72" s="101" t="s">
        <v>220</v>
      </c>
      <c r="Q72" s="103">
        <v>55.835589019584233</v>
      </c>
      <c r="R72" s="200"/>
      <c r="S72" s="209"/>
      <c r="T72" s="210" t="s">
        <v>250</v>
      </c>
      <c r="U72" s="107">
        <v>6</v>
      </c>
      <c r="V72" s="109">
        <v>8</v>
      </c>
      <c r="W72" s="109">
        <v>6</v>
      </c>
      <c r="X72" s="109">
        <v>8</v>
      </c>
      <c r="Y72" s="109">
        <v>5</v>
      </c>
      <c r="Z72" s="109">
        <v>7</v>
      </c>
      <c r="AA72" s="109">
        <v>6</v>
      </c>
      <c r="AB72" s="113">
        <v>8</v>
      </c>
      <c r="AC72" s="212"/>
      <c r="AD72" s="215"/>
      <c r="AE72" s="210" t="s">
        <v>234</v>
      </c>
      <c r="AF72" s="111">
        <v>21.527272727272727</v>
      </c>
      <c r="AG72" s="113">
        <v>225.89588235294119</v>
      </c>
      <c r="AH72" s="214"/>
      <c r="AI72" s="215"/>
      <c r="AJ72" s="210" t="s">
        <v>248</v>
      </c>
      <c r="AK72" s="216">
        <v>1.17</v>
      </c>
    </row>
    <row r="73" spans="1:37" s="37" customFormat="1" x14ac:dyDescent="0.25">
      <c r="A73" s="209"/>
      <c r="B73" s="218" t="s">
        <v>232</v>
      </c>
      <c r="C73" s="118">
        <v>8389.1435600000004</v>
      </c>
      <c r="D73" s="219">
        <v>8164.8156200000003</v>
      </c>
      <c r="E73" s="219">
        <v>3705.84492</v>
      </c>
      <c r="F73" s="219">
        <v>4458.9706999999999</v>
      </c>
      <c r="G73" s="220">
        <v>224.32794000000001</v>
      </c>
      <c r="H73" s="199"/>
      <c r="I73" s="209"/>
      <c r="J73" s="218" t="s">
        <v>232</v>
      </c>
      <c r="K73" s="118">
        <v>16063.877200000001</v>
      </c>
      <c r="L73" s="219">
        <v>15914.11</v>
      </c>
      <c r="M73" s="219">
        <v>87.5</v>
      </c>
      <c r="N73" s="219">
        <v>15826.61</v>
      </c>
      <c r="O73" s="219">
        <v>149.7672</v>
      </c>
      <c r="P73" s="219" t="s">
        <v>220</v>
      </c>
      <c r="Q73" s="220">
        <v>52.715128649984202</v>
      </c>
      <c r="R73" s="200"/>
      <c r="S73" s="209"/>
      <c r="T73" s="218" t="s">
        <v>232</v>
      </c>
      <c r="U73" s="87">
        <v>6</v>
      </c>
      <c r="V73" s="221">
        <v>8</v>
      </c>
      <c r="W73" s="221">
        <v>6</v>
      </c>
      <c r="X73" s="221">
        <v>8</v>
      </c>
      <c r="Y73" s="221">
        <v>5</v>
      </c>
      <c r="Z73" s="221">
        <v>7</v>
      </c>
      <c r="AA73" s="221">
        <v>6</v>
      </c>
      <c r="AB73" s="222">
        <v>8</v>
      </c>
      <c r="AC73" s="200"/>
      <c r="AD73" s="215"/>
      <c r="AE73" s="218" t="s">
        <v>221</v>
      </c>
      <c r="AF73" s="125">
        <v>21.275652173913041</v>
      </c>
      <c r="AG73" s="222">
        <v>223.35727272727274</v>
      </c>
      <c r="AH73" s="204"/>
      <c r="AI73" s="215"/>
      <c r="AJ73" s="218" t="s">
        <v>251</v>
      </c>
      <c r="AK73" s="223">
        <v>1.19</v>
      </c>
    </row>
    <row r="74" spans="1:37" x14ac:dyDescent="0.25">
      <c r="A74" s="209"/>
      <c r="B74" s="210" t="s">
        <v>254</v>
      </c>
      <c r="C74" s="100">
        <v>8008.2921199999982</v>
      </c>
      <c r="D74" s="101">
        <v>7608.0608599999996</v>
      </c>
      <c r="E74" s="101">
        <v>3080.9306800000004</v>
      </c>
      <c r="F74" s="101">
        <v>4527.1301800000001</v>
      </c>
      <c r="G74" s="103">
        <v>400.23126000000002</v>
      </c>
      <c r="H74" s="211"/>
      <c r="I74" s="209"/>
      <c r="J74" s="210" t="s">
        <v>254</v>
      </c>
      <c r="K74" s="100">
        <v>18688.161369999998</v>
      </c>
      <c r="L74" s="101">
        <v>16450.259999999998</v>
      </c>
      <c r="M74" s="101">
        <v>87.05</v>
      </c>
      <c r="N74" s="101">
        <v>16363.21</v>
      </c>
      <c r="O74" s="101">
        <v>2237.90137</v>
      </c>
      <c r="P74" s="101" t="s">
        <v>220</v>
      </c>
      <c r="Q74" s="103">
        <v>48.681857429609011</v>
      </c>
      <c r="R74" s="200"/>
      <c r="S74" s="209"/>
      <c r="T74" s="210" t="s">
        <v>254</v>
      </c>
      <c r="U74" s="107">
        <v>6</v>
      </c>
      <c r="V74" s="109">
        <v>8</v>
      </c>
      <c r="W74" s="109">
        <v>6</v>
      </c>
      <c r="X74" s="109">
        <v>8</v>
      </c>
      <c r="Y74" s="109">
        <v>5</v>
      </c>
      <c r="Z74" s="109">
        <v>7</v>
      </c>
      <c r="AA74" s="109">
        <v>6</v>
      </c>
      <c r="AB74" s="113">
        <v>8</v>
      </c>
      <c r="AC74" s="212"/>
      <c r="AD74" s="215"/>
      <c r="AE74" s="210" t="s">
        <v>248</v>
      </c>
      <c r="AF74" s="111">
        <v>20.723809523809525</v>
      </c>
      <c r="AG74" s="113">
        <v>217.25277777777777</v>
      </c>
      <c r="AH74" s="214"/>
      <c r="AI74" s="215"/>
      <c r="AJ74" s="210" t="s">
        <v>253</v>
      </c>
      <c r="AK74" s="216">
        <v>1.1499999999999999</v>
      </c>
    </row>
    <row r="75" spans="1:37" s="37" customFormat="1" x14ac:dyDescent="0.25">
      <c r="A75" s="209"/>
      <c r="B75" s="218" t="s">
        <v>255</v>
      </c>
      <c r="C75" s="118">
        <v>8208.2136499999997</v>
      </c>
      <c r="D75" s="219">
        <v>7561.9632599999995</v>
      </c>
      <c r="E75" s="219">
        <v>3036.9042100000001</v>
      </c>
      <c r="F75" s="219">
        <v>4525.0590499999998</v>
      </c>
      <c r="G75" s="220">
        <v>646.25039000000004</v>
      </c>
      <c r="H75" s="199"/>
      <c r="I75" s="209"/>
      <c r="J75" s="218" t="s">
        <v>255</v>
      </c>
      <c r="K75" s="118">
        <v>18873.59204</v>
      </c>
      <c r="L75" s="219">
        <v>16997.47</v>
      </c>
      <c r="M75" s="219">
        <v>87.65</v>
      </c>
      <c r="N75" s="219">
        <v>16909.82</v>
      </c>
      <c r="O75" s="219">
        <v>1876.12204</v>
      </c>
      <c r="P75" s="219" t="s">
        <v>220</v>
      </c>
      <c r="Q75" s="220">
        <v>48.290796512657472</v>
      </c>
      <c r="R75" s="200"/>
      <c r="S75" s="209"/>
      <c r="T75" s="218" t="s">
        <v>255</v>
      </c>
      <c r="U75" s="87">
        <v>6</v>
      </c>
      <c r="V75" s="221">
        <v>8</v>
      </c>
      <c r="W75" s="221">
        <v>6</v>
      </c>
      <c r="X75" s="221">
        <v>8</v>
      </c>
      <c r="Y75" s="221">
        <v>5</v>
      </c>
      <c r="Z75" s="221">
        <v>7</v>
      </c>
      <c r="AA75" s="221">
        <v>6</v>
      </c>
      <c r="AB75" s="222">
        <v>8</v>
      </c>
      <c r="AC75" s="200"/>
      <c r="AD75" s="215"/>
      <c r="AE75" s="218" t="s">
        <v>251</v>
      </c>
      <c r="AF75" s="125">
        <v>20.484782608695649</v>
      </c>
      <c r="AG75" s="222">
        <v>214.30363636363634</v>
      </c>
      <c r="AH75" s="204"/>
      <c r="AI75" s="215"/>
      <c r="AJ75" s="218" t="s">
        <v>245</v>
      </c>
      <c r="AK75" s="223">
        <v>1.1499999999999999</v>
      </c>
    </row>
    <row r="76" spans="1:37" x14ac:dyDescent="0.25">
      <c r="A76" s="209"/>
      <c r="B76" s="210" t="s">
        <v>234</v>
      </c>
      <c r="C76" s="100">
        <v>7819.1760800000002</v>
      </c>
      <c r="D76" s="101">
        <v>7283.6571800000002</v>
      </c>
      <c r="E76" s="101">
        <v>2751.7237500000001</v>
      </c>
      <c r="F76" s="101">
        <v>4531.93343</v>
      </c>
      <c r="G76" s="103">
        <v>535.51890000000003</v>
      </c>
      <c r="H76" s="211"/>
      <c r="I76" s="209"/>
      <c r="J76" s="210" t="s">
        <v>234</v>
      </c>
      <c r="K76" s="100">
        <v>18899.640829999997</v>
      </c>
      <c r="L76" s="101">
        <v>17753.099999999999</v>
      </c>
      <c r="M76" s="101">
        <v>82.75</v>
      </c>
      <c r="N76" s="101">
        <v>17670.349999999999</v>
      </c>
      <c r="O76" s="101">
        <v>1146.5408299999999</v>
      </c>
      <c r="P76" s="101" t="s">
        <v>220</v>
      </c>
      <c r="Q76" s="103">
        <v>44.044004033098446</v>
      </c>
      <c r="R76" s="200"/>
      <c r="S76" s="209"/>
      <c r="T76" s="210" t="s">
        <v>234</v>
      </c>
      <c r="U76" s="107">
        <v>6</v>
      </c>
      <c r="V76" s="109">
        <v>8</v>
      </c>
      <c r="W76" s="109">
        <v>6</v>
      </c>
      <c r="X76" s="109">
        <v>8</v>
      </c>
      <c r="Y76" s="109">
        <v>5</v>
      </c>
      <c r="Z76" s="109">
        <v>7</v>
      </c>
      <c r="AA76" s="109">
        <v>6</v>
      </c>
      <c r="AB76" s="113">
        <v>8</v>
      </c>
      <c r="AC76" s="212"/>
      <c r="AD76" s="215"/>
      <c r="AE76" s="210" t="s">
        <v>253</v>
      </c>
      <c r="AF76" s="111">
        <v>20.532800000000002</v>
      </c>
      <c r="AG76" s="113">
        <v>215.56100000000001</v>
      </c>
      <c r="AH76" s="214"/>
      <c r="AI76" s="215"/>
      <c r="AJ76" s="210" t="s">
        <v>249</v>
      </c>
      <c r="AK76" s="216">
        <v>1.17</v>
      </c>
    </row>
    <row r="77" spans="1:37" s="37" customFormat="1" x14ac:dyDescent="0.25">
      <c r="A77" s="209"/>
      <c r="B77" s="218" t="s">
        <v>221</v>
      </c>
      <c r="C77" s="118">
        <v>8040.0637900000011</v>
      </c>
      <c r="D77" s="219">
        <v>7417.9115600000005</v>
      </c>
      <c r="E77" s="219">
        <v>2867.90715</v>
      </c>
      <c r="F77" s="219">
        <v>4550.0044100000005</v>
      </c>
      <c r="G77" s="220">
        <v>622.15223000000003</v>
      </c>
      <c r="H77" s="199"/>
      <c r="I77" s="209"/>
      <c r="J77" s="218" t="s">
        <v>221</v>
      </c>
      <c r="K77" s="118">
        <v>20023.218450000004</v>
      </c>
      <c r="L77" s="219">
        <v>19154.710000000003</v>
      </c>
      <c r="M77" s="219">
        <v>82.4</v>
      </c>
      <c r="N77" s="219">
        <v>19072.310000000001</v>
      </c>
      <c r="O77" s="219">
        <v>868.50845000000004</v>
      </c>
      <c r="P77" s="219" t="s">
        <v>220</v>
      </c>
      <c r="Q77" s="220">
        <v>41.974343594865175</v>
      </c>
      <c r="R77" s="200"/>
      <c r="S77" s="209"/>
      <c r="T77" s="218" t="s">
        <v>221</v>
      </c>
      <c r="U77" s="87">
        <v>6</v>
      </c>
      <c r="V77" s="221">
        <v>8</v>
      </c>
      <c r="W77" s="221">
        <v>6</v>
      </c>
      <c r="X77" s="221">
        <v>8</v>
      </c>
      <c r="Y77" s="221">
        <v>5</v>
      </c>
      <c r="Z77" s="221">
        <v>7</v>
      </c>
      <c r="AA77" s="221">
        <v>6</v>
      </c>
      <c r="AB77" s="222">
        <v>8</v>
      </c>
      <c r="AC77" s="200"/>
      <c r="AD77" s="215"/>
      <c r="AE77" s="218" t="s">
        <v>245</v>
      </c>
      <c r="AF77" s="125">
        <v>21.244090909090911</v>
      </c>
      <c r="AG77" s="222">
        <v>222.11</v>
      </c>
      <c r="AH77" s="204"/>
      <c r="AI77" s="215" t="s">
        <v>268</v>
      </c>
      <c r="AJ77" s="218" t="s">
        <v>247</v>
      </c>
      <c r="AK77" s="223">
        <v>1.1499999999999999</v>
      </c>
    </row>
    <row r="78" spans="1:37" x14ac:dyDescent="0.25">
      <c r="A78" s="209"/>
      <c r="B78" s="210" t="s">
        <v>248</v>
      </c>
      <c r="C78" s="100">
        <v>10795.309730000001</v>
      </c>
      <c r="D78" s="101">
        <v>9144.3906600000009</v>
      </c>
      <c r="E78" s="101">
        <v>4577.5021999999999</v>
      </c>
      <c r="F78" s="101">
        <v>4566.8884600000001</v>
      </c>
      <c r="G78" s="103">
        <v>1650.9190700000001</v>
      </c>
      <c r="H78" s="211"/>
      <c r="I78" s="209"/>
      <c r="J78" s="210" t="s">
        <v>248</v>
      </c>
      <c r="K78" s="100">
        <v>23051.10427</v>
      </c>
      <c r="L78" s="101">
        <v>22884.06</v>
      </c>
      <c r="M78" s="101">
        <v>83.15</v>
      </c>
      <c r="N78" s="101">
        <v>22800.91</v>
      </c>
      <c r="O78" s="101">
        <v>167.04427000000001</v>
      </c>
      <c r="P78" s="101" t="s">
        <v>220</v>
      </c>
      <c r="Q78" s="103">
        <v>47.173926873116045</v>
      </c>
      <c r="R78" s="200"/>
      <c r="S78" s="209"/>
      <c r="T78" s="210" t="s">
        <v>248</v>
      </c>
      <c r="U78" s="107">
        <v>6</v>
      </c>
      <c r="V78" s="109">
        <v>8</v>
      </c>
      <c r="W78" s="109">
        <v>6</v>
      </c>
      <c r="X78" s="109">
        <v>8</v>
      </c>
      <c r="Y78" s="109">
        <v>5</v>
      </c>
      <c r="Z78" s="109">
        <v>7</v>
      </c>
      <c r="AA78" s="109">
        <v>6</v>
      </c>
      <c r="AB78" s="113">
        <v>8</v>
      </c>
      <c r="AC78" s="212"/>
      <c r="AD78" s="215"/>
      <c r="AE78" s="210" t="s">
        <v>249</v>
      </c>
      <c r="AF78" s="111">
        <v>22.284285714285712</v>
      </c>
      <c r="AG78" s="113">
        <v>233.08476190476193</v>
      </c>
      <c r="AH78" s="214"/>
      <c r="AI78" s="215"/>
      <c r="AJ78" s="210" t="s">
        <v>250</v>
      </c>
      <c r="AK78" s="216">
        <v>1.1499999999999999</v>
      </c>
    </row>
    <row r="79" spans="1:37" s="37" customFormat="1" x14ac:dyDescent="0.25">
      <c r="A79" s="209"/>
      <c r="B79" s="218" t="s">
        <v>251</v>
      </c>
      <c r="C79" s="118">
        <v>13299.299669999999</v>
      </c>
      <c r="D79" s="219">
        <v>11914.816469999998</v>
      </c>
      <c r="E79" s="219">
        <v>7386.5038399999994</v>
      </c>
      <c r="F79" s="219">
        <v>4528.3126299999994</v>
      </c>
      <c r="G79" s="220">
        <v>1384.4831999999999</v>
      </c>
      <c r="H79" s="199"/>
      <c r="I79" s="209"/>
      <c r="J79" s="218" t="s">
        <v>251</v>
      </c>
      <c r="K79" s="118">
        <v>26065.75099</v>
      </c>
      <c r="L79" s="219">
        <v>25928.83</v>
      </c>
      <c r="M79" s="219">
        <v>81.75</v>
      </c>
      <c r="N79" s="219">
        <v>25847.08</v>
      </c>
      <c r="O79" s="219">
        <v>136.92098999999999</v>
      </c>
      <c r="P79" s="219" t="s">
        <v>220</v>
      </c>
      <c r="Q79" s="220">
        <v>51.291553340432237</v>
      </c>
      <c r="R79" s="200"/>
      <c r="S79" s="209"/>
      <c r="T79" s="218" t="s">
        <v>251</v>
      </c>
      <c r="U79" s="87">
        <v>6</v>
      </c>
      <c r="V79" s="221">
        <v>8</v>
      </c>
      <c r="W79" s="221">
        <v>6</v>
      </c>
      <c r="X79" s="221">
        <v>8</v>
      </c>
      <c r="Y79" s="221">
        <v>5</v>
      </c>
      <c r="Z79" s="221">
        <v>7</v>
      </c>
      <c r="AA79" s="221">
        <v>6</v>
      </c>
      <c r="AB79" s="222">
        <v>8</v>
      </c>
      <c r="AC79" s="200"/>
      <c r="AD79" s="215" t="s">
        <v>264</v>
      </c>
      <c r="AE79" s="218" t="s">
        <v>247</v>
      </c>
      <c r="AF79" s="125">
        <v>22.195217391304347</v>
      </c>
      <c r="AG79" s="222">
        <v>232.77043478260862</v>
      </c>
      <c r="AH79" s="204"/>
      <c r="AI79" s="215"/>
      <c r="AJ79" s="218" t="s">
        <v>232</v>
      </c>
      <c r="AK79" s="223">
        <v>1.1499999999999999</v>
      </c>
    </row>
    <row r="80" spans="1:37" x14ac:dyDescent="0.25">
      <c r="A80" s="209"/>
      <c r="B80" s="210" t="s">
        <v>253</v>
      </c>
      <c r="C80" s="100">
        <v>13754.004149999999</v>
      </c>
      <c r="D80" s="101">
        <v>12849.781879999999</v>
      </c>
      <c r="E80" s="101">
        <v>8363.5227699999996</v>
      </c>
      <c r="F80" s="101">
        <v>4486.25911</v>
      </c>
      <c r="G80" s="103">
        <v>904.22226999999998</v>
      </c>
      <c r="H80" s="211"/>
      <c r="I80" s="209"/>
      <c r="J80" s="210" t="s">
        <v>253</v>
      </c>
      <c r="K80" s="100">
        <v>26159.862809999999</v>
      </c>
      <c r="L80" s="101">
        <v>26064.41</v>
      </c>
      <c r="M80" s="101">
        <v>85.55</v>
      </c>
      <c r="N80" s="101">
        <v>25978.86</v>
      </c>
      <c r="O80" s="101">
        <v>95.452809999999999</v>
      </c>
      <c r="P80" s="101" t="s">
        <v>220</v>
      </c>
      <c r="Q80" s="103">
        <v>52.769290193025654</v>
      </c>
      <c r="R80" s="200"/>
      <c r="S80" s="209"/>
      <c r="T80" s="210" t="s">
        <v>253</v>
      </c>
      <c r="U80" s="107">
        <v>6</v>
      </c>
      <c r="V80" s="109">
        <v>8</v>
      </c>
      <c r="W80" s="109">
        <v>6</v>
      </c>
      <c r="X80" s="109">
        <v>8</v>
      </c>
      <c r="Y80" s="109">
        <v>5</v>
      </c>
      <c r="Z80" s="109">
        <v>7</v>
      </c>
      <c r="AA80" s="109">
        <v>6</v>
      </c>
      <c r="AB80" s="113">
        <v>8</v>
      </c>
      <c r="AC80" s="212"/>
      <c r="AD80" s="215"/>
      <c r="AE80" s="210" t="s">
        <v>250</v>
      </c>
      <c r="AF80" s="111">
        <v>22.221739130434788</v>
      </c>
      <c r="AG80" s="113">
        <v>233.1960869565217</v>
      </c>
      <c r="AH80" s="214"/>
      <c r="AI80" s="215"/>
      <c r="AJ80" s="210" t="s">
        <v>254</v>
      </c>
      <c r="AK80" s="216">
        <v>1.17</v>
      </c>
    </row>
    <row r="81" spans="1:37" s="37" customFormat="1" x14ac:dyDescent="0.25">
      <c r="A81" s="209"/>
      <c r="B81" s="218" t="s">
        <v>245</v>
      </c>
      <c r="C81" s="118">
        <v>13321.249959999999</v>
      </c>
      <c r="D81" s="219">
        <v>12764.868219999998</v>
      </c>
      <c r="E81" s="219">
        <v>8294.2320899999995</v>
      </c>
      <c r="F81" s="219">
        <v>4470.6361299999999</v>
      </c>
      <c r="G81" s="220">
        <v>556.38174000000004</v>
      </c>
      <c r="H81" s="199"/>
      <c r="I81" s="209"/>
      <c r="J81" s="218" t="s">
        <v>245</v>
      </c>
      <c r="K81" s="118">
        <v>25121.465669999998</v>
      </c>
      <c r="L81" s="219">
        <v>24955.279999999999</v>
      </c>
      <c r="M81" s="219">
        <v>81.55</v>
      </c>
      <c r="N81" s="219">
        <v>24873.73</v>
      </c>
      <c r="O81" s="219">
        <v>166.18566999999999</v>
      </c>
      <c r="P81" s="219" t="s">
        <v>220</v>
      </c>
      <c r="Q81" s="220">
        <v>53.380486854886023</v>
      </c>
      <c r="R81" s="200"/>
      <c r="S81" s="209"/>
      <c r="T81" s="218" t="s">
        <v>245</v>
      </c>
      <c r="U81" s="87">
        <v>6</v>
      </c>
      <c r="V81" s="221">
        <v>8</v>
      </c>
      <c r="W81" s="221">
        <v>6</v>
      </c>
      <c r="X81" s="221">
        <v>8</v>
      </c>
      <c r="Y81" s="221">
        <v>5</v>
      </c>
      <c r="Z81" s="221">
        <v>7</v>
      </c>
      <c r="AA81" s="221">
        <v>6</v>
      </c>
      <c r="AB81" s="222">
        <v>8</v>
      </c>
      <c r="AC81" s="200"/>
      <c r="AD81" s="215"/>
      <c r="AE81" s="218" t="s">
        <v>232</v>
      </c>
      <c r="AF81" s="125">
        <v>22.355</v>
      </c>
      <c r="AG81" s="222">
        <v>234.68681818181821</v>
      </c>
      <c r="AH81" s="204"/>
      <c r="AI81" s="215"/>
      <c r="AJ81" s="218" t="s">
        <v>255</v>
      </c>
      <c r="AK81" s="223">
        <v>1.26</v>
      </c>
    </row>
    <row r="82" spans="1:37" x14ac:dyDescent="0.25">
      <c r="A82" s="209"/>
      <c r="B82" s="210" t="s">
        <v>249</v>
      </c>
      <c r="C82" s="100">
        <v>12722.31956</v>
      </c>
      <c r="D82" s="101">
        <v>12365.889009999999</v>
      </c>
      <c r="E82" s="101">
        <v>7917.29522</v>
      </c>
      <c r="F82" s="101">
        <v>4448.5937899999999</v>
      </c>
      <c r="G82" s="103">
        <v>356.43054999999998</v>
      </c>
      <c r="H82" s="211"/>
      <c r="I82" s="209"/>
      <c r="J82" s="210" t="s">
        <v>249</v>
      </c>
      <c r="K82" s="100">
        <v>23635.237119999998</v>
      </c>
      <c r="L82" s="101">
        <v>23475.439999999999</v>
      </c>
      <c r="M82" s="101">
        <v>82.3</v>
      </c>
      <c r="N82" s="101">
        <v>23393.14</v>
      </c>
      <c r="O82" s="101">
        <v>159.79712000000001</v>
      </c>
      <c r="P82" s="101" t="s">
        <v>220</v>
      </c>
      <c r="Q82" s="103">
        <v>54.194168714196621</v>
      </c>
      <c r="R82" s="200"/>
      <c r="S82" s="209"/>
      <c r="T82" s="210" t="s">
        <v>249</v>
      </c>
      <c r="U82" s="107">
        <v>6</v>
      </c>
      <c r="V82" s="109">
        <v>8</v>
      </c>
      <c r="W82" s="109">
        <v>6</v>
      </c>
      <c r="X82" s="109">
        <v>8</v>
      </c>
      <c r="Y82" s="109">
        <v>5</v>
      </c>
      <c r="Z82" s="109">
        <v>7</v>
      </c>
      <c r="AA82" s="109">
        <v>6</v>
      </c>
      <c r="AB82" s="113">
        <v>8</v>
      </c>
      <c r="AC82" s="212"/>
      <c r="AD82" s="215"/>
      <c r="AE82" s="210" t="s">
        <v>254</v>
      </c>
      <c r="AF82" s="111">
        <v>22.984249999999999</v>
      </c>
      <c r="AG82" s="113">
        <v>240.5605263157895</v>
      </c>
      <c r="AH82" s="214"/>
      <c r="AI82" s="215"/>
      <c r="AJ82" s="210" t="s">
        <v>234</v>
      </c>
      <c r="AK82" s="216">
        <v>1.35</v>
      </c>
    </row>
    <row r="83" spans="1:37" s="37" customFormat="1" x14ac:dyDescent="0.25">
      <c r="A83" s="209" t="s">
        <v>269</v>
      </c>
      <c r="B83" s="218" t="s">
        <v>247</v>
      </c>
      <c r="C83" s="118">
        <v>12518.56899</v>
      </c>
      <c r="D83" s="219">
        <v>12208.84657</v>
      </c>
      <c r="E83" s="219">
        <v>7775.0366699999995</v>
      </c>
      <c r="F83" s="219">
        <v>4433.8099000000002</v>
      </c>
      <c r="G83" s="220">
        <v>309.72242</v>
      </c>
      <c r="H83" s="199"/>
      <c r="I83" s="209" t="s">
        <v>269</v>
      </c>
      <c r="J83" s="218" t="s">
        <v>247</v>
      </c>
      <c r="K83" s="118">
        <v>23179.892050000002</v>
      </c>
      <c r="L83" s="219">
        <v>22919.280000000002</v>
      </c>
      <c r="M83" s="219">
        <v>78.2</v>
      </c>
      <c r="N83" s="219">
        <v>22841.08</v>
      </c>
      <c r="O83" s="219">
        <v>260.61205000000001</v>
      </c>
      <c r="P83" s="219" t="s">
        <v>220</v>
      </c>
      <c r="Q83" s="220">
        <v>54.620254170288064</v>
      </c>
      <c r="R83" s="200"/>
      <c r="S83" s="209">
        <v>1891</v>
      </c>
      <c r="T83" s="218" t="s">
        <v>247</v>
      </c>
      <c r="U83" s="87">
        <v>6</v>
      </c>
      <c r="V83" s="221">
        <v>8</v>
      </c>
      <c r="W83" s="221">
        <v>6</v>
      </c>
      <c r="X83" s="221">
        <v>8</v>
      </c>
      <c r="Y83" s="221">
        <v>5</v>
      </c>
      <c r="Z83" s="221">
        <v>7</v>
      </c>
      <c r="AA83" s="221">
        <v>6</v>
      </c>
      <c r="AB83" s="222">
        <v>8</v>
      </c>
      <c r="AC83" s="200"/>
      <c r="AD83" s="215"/>
      <c r="AE83" s="218" t="s">
        <v>255</v>
      </c>
      <c r="AF83" s="125">
        <v>22.175749999999997</v>
      </c>
      <c r="AG83" s="222">
        <v>231.69363636363639</v>
      </c>
      <c r="AH83" s="204"/>
      <c r="AI83" s="215"/>
      <c r="AJ83" s="218" t="s">
        <v>221</v>
      </c>
      <c r="AK83" s="223">
        <v>1.28</v>
      </c>
    </row>
    <row r="84" spans="1:37" x14ac:dyDescent="0.25">
      <c r="A84" s="209"/>
      <c r="B84" s="210" t="s">
        <v>250</v>
      </c>
      <c r="C84" s="100">
        <v>11914.74519</v>
      </c>
      <c r="D84" s="101">
        <v>11327.33719</v>
      </c>
      <c r="E84" s="101">
        <v>6902.0835999999999</v>
      </c>
      <c r="F84" s="101">
        <v>4425.2535900000003</v>
      </c>
      <c r="G84" s="103">
        <v>587.40800000000002</v>
      </c>
      <c r="H84" s="211"/>
      <c r="I84" s="209"/>
      <c r="J84" s="210" t="s">
        <v>250</v>
      </c>
      <c r="K84" s="100">
        <v>22564.955760000001</v>
      </c>
      <c r="L84" s="101">
        <v>22337.93</v>
      </c>
      <c r="M84" s="101">
        <v>72.849999999999994</v>
      </c>
      <c r="N84" s="101">
        <v>22265.08</v>
      </c>
      <c r="O84" s="101">
        <v>227.02575999999999</v>
      </c>
      <c r="P84" s="101" t="s">
        <v>220</v>
      </c>
      <c r="Q84" s="103">
        <v>53.338627124357544</v>
      </c>
      <c r="R84" s="200"/>
      <c r="S84" s="209"/>
      <c r="T84" s="210" t="s">
        <v>250</v>
      </c>
      <c r="U84" s="107">
        <v>6</v>
      </c>
      <c r="V84" s="109">
        <v>8</v>
      </c>
      <c r="W84" s="109">
        <v>6</v>
      </c>
      <c r="X84" s="109">
        <v>8</v>
      </c>
      <c r="Y84" s="109">
        <v>5</v>
      </c>
      <c r="Z84" s="109">
        <v>7</v>
      </c>
      <c r="AA84" s="109">
        <v>6</v>
      </c>
      <c r="AB84" s="113">
        <v>8</v>
      </c>
      <c r="AC84" s="212"/>
      <c r="AD84" s="215"/>
      <c r="AE84" s="210" t="s">
        <v>234</v>
      </c>
      <c r="AF84" s="111">
        <v>21.565999999999999</v>
      </c>
      <c r="AG84" s="113">
        <v>226.38</v>
      </c>
      <c r="AH84" s="214"/>
      <c r="AI84" s="215"/>
      <c r="AJ84" s="210" t="s">
        <v>248</v>
      </c>
      <c r="AK84" s="216">
        <v>1.29</v>
      </c>
    </row>
    <row r="85" spans="1:37" s="37" customFormat="1" x14ac:dyDescent="0.25">
      <c r="A85" s="209"/>
      <c r="B85" s="218" t="s">
        <v>232</v>
      </c>
      <c r="C85" s="118">
        <v>10551.791640000001</v>
      </c>
      <c r="D85" s="219">
        <v>10044.40316</v>
      </c>
      <c r="E85" s="219">
        <v>5612.8008399999999</v>
      </c>
      <c r="F85" s="219">
        <v>4431.60232</v>
      </c>
      <c r="G85" s="220">
        <v>507.3884799999999</v>
      </c>
      <c r="H85" s="199"/>
      <c r="I85" s="209"/>
      <c r="J85" s="218" t="s">
        <v>232</v>
      </c>
      <c r="K85" s="118">
        <v>21754.056039999999</v>
      </c>
      <c r="L85" s="219">
        <v>21530.579999999998</v>
      </c>
      <c r="M85" s="219">
        <v>73.55</v>
      </c>
      <c r="N85" s="219">
        <v>21457.03</v>
      </c>
      <c r="O85" s="219">
        <v>223.47604000000001</v>
      </c>
      <c r="P85" s="219" t="s">
        <v>220</v>
      </c>
      <c r="Q85" s="220">
        <v>49.008394757595951</v>
      </c>
      <c r="R85" s="200"/>
      <c r="S85" s="209"/>
      <c r="T85" s="218" t="s">
        <v>232</v>
      </c>
      <c r="U85" s="87">
        <v>5.580645161290323</v>
      </c>
      <c r="V85" s="221">
        <v>7.580645161290323</v>
      </c>
      <c r="W85" s="221">
        <v>5.580645161290323</v>
      </c>
      <c r="X85" s="221">
        <v>7.580645161290323</v>
      </c>
      <c r="Y85" s="221">
        <v>4.580645161290323</v>
      </c>
      <c r="Z85" s="221">
        <v>7.580645161290323</v>
      </c>
      <c r="AA85" s="221">
        <v>5.580645161290323</v>
      </c>
      <c r="AB85" s="222">
        <v>7.580645161290323</v>
      </c>
      <c r="AC85" s="200"/>
      <c r="AD85" s="215"/>
      <c r="AE85" s="218" t="s">
        <v>221</v>
      </c>
      <c r="AF85" s="125">
        <v>21.274374999999999</v>
      </c>
      <c r="AG85" s="222">
        <v>223.38347826086959</v>
      </c>
      <c r="AH85" s="204"/>
      <c r="AI85" s="215"/>
      <c r="AJ85" s="218" t="s">
        <v>251</v>
      </c>
      <c r="AK85" s="223">
        <v>1.25</v>
      </c>
    </row>
    <row r="86" spans="1:37" x14ac:dyDescent="0.25">
      <c r="A86" s="209"/>
      <c r="B86" s="210" t="s">
        <v>254</v>
      </c>
      <c r="C86" s="100">
        <v>10258.183069999999</v>
      </c>
      <c r="D86" s="101">
        <v>9942.2127899999996</v>
      </c>
      <c r="E86" s="101">
        <v>5489.4028499999995</v>
      </c>
      <c r="F86" s="101">
        <v>4452.8099400000001</v>
      </c>
      <c r="G86" s="103">
        <v>315.97028</v>
      </c>
      <c r="H86" s="211"/>
      <c r="I86" s="209"/>
      <c r="J86" s="210" t="s">
        <v>254</v>
      </c>
      <c r="K86" s="100">
        <v>22081.289989999997</v>
      </c>
      <c r="L86" s="101">
        <v>21488.67</v>
      </c>
      <c r="M86" s="101">
        <v>70.3</v>
      </c>
      <c r="N86" s="101">
        <v>21418.37</v>
      </c>
      <c r="O86" s="101">
        <v>592.61999000000003</v>
      </c>
      <c r="P86" s="101" t="s">
        <v>220</v>
      </c>
      <c r="Q86" s="103">
        <v>47.737636019353452</v>
      </c>
      <c r="R86" s="200"/>
      <c r="S86" s="209"/>
      <c r="T86" s="210" t="s">
        <v>254</v>
      </c>
      <c r="U86" s="107">
        <v>5.5</v>
      </c>
      <c r="V86" s="109">
        <v>7.5</v>
      </c>
      <c r="W86" s="109">
        <v>5.5</v>
      </c>
      <c r="X86" s="109">
        <v>7.5</v>
      </c>
      <c r="Y86" s="109">
        <v>4.5</v>
      </c>
      <c r="Z86" s="109">
        <v>6.5</v>
      </c>
      <c r="AA86" s="109">
        <v>5.5</v>
      </c>
      <c r="AB86" s="113">
        <v>7.5</v>
      </c>
      <c r="AC86" s="212"/>
      <c r="AD86" s="215"/>
      <c r="AE86" s="210" t="s">
        <v>248</v>
      </c>
      <c r="AF86" s="111">
        <v>21.124047619047616</v>
      </c>
      <c r="AG86" s="113">
        <v>221.37947368421047</v>
      </c>
      <c r="AH86" s="214"/>
      <c r="AI86" s="215"/>
      <c r="AJ86" s="210" t="s">
        <v>253</v>
      </c>
      <c r="AK86" s="216">
        <v>1.21</v>
      </c>
    </row>
    <row r="87" spans="1:37" s="37" customFormat="1" x14ac:dyDescent="0.25">
      <c r="A87" s="209"/>
      <c r="B87" s="218" t="s">
        <v>255</v>
      </c>
      <c r="C87" s="118">
        <v>9985.7989899999993</v>
      </c>
      <c r="D87" s="219">
        <v>9703.8138900000013</v>
      </c>
      <c r="E87" s="219">
        <v>5247.5349000000006</v>
      </c>
      <c r="F87" s="219">
        <v>4456.2789899999998</v>
      </c>
      <c r="G87" s="220">
        <v>281.98509999999999</v>
      </c>
      <c r="H87" s="199"/>
      <c r="I87" s="209"/>
      <c r="J87" s="218" t="s">
        <v>255</v>
      </c>
      <c r="K87" s="118">
        <v>21793.570899999999</v>
      </c>
      <c r="L87" s="219">
        <v>21217.059999999998</v>
      </c>
      <c r="M87" s="219">
        <v>71.3</v>
      </c>
      <c r="N87" s="219">
        <v>21145.759999999998</v>
      </c>
      <c r="O87" s="219">
        <v>576.51089999999999</v>
      </c>
      <c r="P87" s="219" t="s">
        <v>220</v>
      </c>
      <c r="Q87" s="220">
        <v>47.064951458873196</v>
      </c>
      <c r="R87" s="200"/>
      <c r="S87" s="209"/>
      <c r="T87" s="218" t="s">
        <v>255</v>
      </c>
      <c r="U87" s="87">
        <v>5.5</v>
      </c>
      <c r="V87" s="221">
        <v>7.5</v>
      </c>
      <c r="W87" s="221">
        <v>5.5</v>
      </c>
      <c r="X87" s="221">
        <v>7.5</v>
      </c>
      <c r="Y87" s="221">
        <v>4.5</v>
      </c>
      <c r="Z87" s="221">
        <v>6.5</v>
      </c>
      <c r="AA87" s="221">
        <v>5.5</v>
      </c>
      <c r="AB87" s="222">
        <v>7.5</v>
      </c>
      <c r="AC87" s="200"/>
      <c r="AD87" s="215"/>
      <c r="AE87" s="218" t="s">
        <v>251</v>
      </c>
      <c r="AF87" s="125">
        <v>21.659000000000002</v>
      </c>
      <c r="AG87" s="222">
        <v>226.44785714285715</v>
      </c>
      <c r="AH87" s="204"/>
      <c r="AI87" s="215"/>
      <c r="AJ87" s="218" t="s">
        <v>245</v>
      </c>
      <c r="AK87" s="223">
        <v>1.18</v>
      </c>
    </row>
    <row r="88" spans="1:37" x14ac:dyDescent="0.25">
      <c r="A88" s="209"/>
      <c r="B88" s="210" t="s">
        <v>234</v>
      </c>
      <c r="C88" s="100">
        <v>9979.3390099999979</v>
      </c>
      <c r="D88" s="101">
        <v>9673.6228099999989</v>
      </c>
      <c r="E88" s="101">
        <v>5217.8204999999998</v>
      </c>
      <c r="F88" s="101">
        <v>4455.80231</v>
      </c>
      <c r="G88" s="103">
        <v>305.71620000000001</v>
      </c>
      <c r="H88" s="211"/>
      <c r="I88" s="209"/>
      <c r="J88" s="210" t="s">
        <v>234</v>
      </c>
      <c r="K88" s="100">
        <v>23067.485199999999</v>
      </c>
      <c r="L88" s="101">
        <v>22491.61</v>
      </c>
      <c r="M88" s="101">
        <v>68.95</v>
      </c>
      <c r="N88" s="101">
        <v>22422.66</v>
      </c>
      <c r="O88" s="101">
        <v>575.87519999999995</v>
      </c>
      <c r="P88" s="101" t="s">
        <v>220</v>
      </c>
      <c r="Q88" s="103">
        <v>44.369162589961313</v>
      </c>
      <c r="R88" s="200"/>
      <c r="S88" s="209"/>
      <c r="T88" s="210" t="s">
        <v>234</v>
      </c>
      <c r="U88" s="107">
        <v>5.5</v>
      </c>
      <c r="V88" s="109">
        <v>7.5</v>
      </c>
      <c r="W88" s="109">
        <v>5.5</v>
      </c>
      <c r="X88" s="109">
        <v>7.5</v>
      </c>
      <c r="Y88" s="109">
        <v>4.5</v>
      </c>
      <c r="Z88" s="109">
        <v>6.5</v>
      </c>
      <c r="AA88" s="109">
        <v>5.5</v>
      </c>
      <c r="AB88" s="113">
        <v>7.5</v>
      </c>
      <c r="AC88" s="212"/>
      <c r="AD88" s="215"/>
      <c r="AE88" s="210" t="s">
        <v>253</v>
      </c>
      <c r="AF88" s="111">
        <v>22.917727272727273</v>
      </c>
      <c r="AG88" s="113">
        <v>239.75666666666663</v>
      </c>
      <c r="AH88" s="214"/>
      <c r="AI88" s="215"/>
      <c r="AJ88" s="210" t="s">
        <v>249</v>
      </c>
      <c r="AK88" s="216">
        <v>1.1499999999999999</v>
      </c>
    </row>
    <row r="89" spans="1:37" s="37" customFormat="1" x14ac:dyDescent="0.25">
      <c r="A89" s="209"/>
      <c r="B89" s="218" t="s">
        <v>221</v>
      </c>
      <c r="C89" s="118">
        <v>10200.768179999999</v>
      </c>
      <c r="D89" s="219">
        <v>9671.6059999999998</v>
      </c>
      <c r="E89" s="219">
        <v>5223.04</v>
      </c>
      <c r="F89" s="219">
        <v>4448.5659999999998</v>
      </c>
      <c r="G89" s="220">
        <v>529.16218000000003</v>
      </c>
      <c r="H89" s="199"/>
      <c r="I89" s="209"/>
      <c r="J89" s="218" t="s">
        <v>221</v>
      </c>
      <c r="K89" s="118">
        <v>24684.7353</v>
      </c>
      <c r="L89" s="219">
        <v>24079.08</v>
      </c>
      <c r="M89" s="219">
        <v>66.95</v>
      </c>
      <c r="N89" s="219">
        <v>24012.13</v>
      </c>
      <c r="O89" s="219">
        <v>605.65530000000001</v>
      </c>
      <c r="P89" s="219" t="s">
        <v>220</v>
      </c>
      <c r="Q89" s="220">
        <v>42.363612646330331</v>
      </c>
      <c r="R89" s="200"/>
      <c r="S89" s="209"/>
      <c r="T89" s="218" t="s">
        <v>221</v>
      </c>
      <c r="U89" s="87">
        <v>5.5</v>
      </c>
      <c r="V89" s="221">
        <v>7.5</v>
      </c>
      <c r="W89" s="221">
        <v>5.5</v>
      </c>
      <c r="X89" s="221">
        <v>7.5</v>
      </c>
      <c r="Y89" s="221">
        <v>4.5</v>
      </c>
      <c r="Z89" s="221">
        <v>6.5</v>
      </c>
      <c r="AA89" s="221">
        <v>5.5</v>
      </c>
      <c r="AB89" s="222">
        <v>7.5</v>
      </c>
      <c r="AC89" s="200"/>
      <c r="AD89" s="215"/>
      <c r="AE89" s="218" t="s">
        <v>245</v>
      </c>
      <c r="AF89" s="125">
        <v>23.177916666666672</v>
      </c>
      <c r="AG89" s="222">
        <v>242.22952380952376</v>
      </c>
      <c r="AH89" s="204"/>
      <c r="AI89" s="215" t="s">
        <v>270</v>
      </c>
      <c r="AJ89" s="218" t="s">
        <v>247</v>
      </c>
      <c r="AK89" s="223">
        <v>1.1000000000000001</v>
      </c>
    </row>
    <row r="90" spans="1:37" x14ac:dyDescent="0.25">
      <c r="A90" s="209"/>
      <c r="B90" s="210" t="s">
        <v>248</v>
      </c>
      <c r="C90" s="100">
        <v>13034.487110000002</v>
      </c>
      <c r="D90" s="101">
        <v>12157.68298</v>
      </c>
      <c r="E90" s="101">
        <v>7815.8989599999995</v>
      </c>
      <c r="F90" s="101">
        <v>4341.7840199999991</v>
      </c>
      <c r="G90" s="103">
        <v>876.80412999999999</v>
      </c>
      <c r="H90" s="211"/>
      <c r="I90" s="209"/>
      <c r="J90" s="210" t="s">
        <v>248</v>
      </c>
      <c r="K90" s="100">
        <v>28773.98648</v>
      </c>
      <c r="L90" s="101">
        <v>27876.47</v>
      </c>
      <c r="M90" s="101">
        <v>66.900000000000006</v>
      </c>
      <c r="N90" s="101">
        <v>27809.57</v>
      </c>
      <c r="O90" s="101">
        <v>897.51648</v>
      </c>
      <c r="P90" s="101" t="s">
        <v>220</v>
      </c>
      <c r="Q90" s="103">
        <v>46.758026070015326</v>
      </c>
      <c r="R90" s="200"/>
      <c r="S90" s="209"/>
      <c r="T90" s="210" t="s">
        <v>248</v>
      </c>
      <c r="U90" s="107">
        <v>5.5</v>
      </c>
      <c r="V90" s="109">
        <v>7.5</v>
      </c>
      <c r="W90" s="109">
        <v>5.5</v>
      </c>
      <c r="X90" s="109">
        <v>7.5</v>
      </c>
      <c r="Y90" s="109">
        <v>4.5</v>
      </c>
      <c r="Z90" s="109">
        <v>6.5</v>
      </c>
      <c r="AA90" s="109">
        <v>5.5</v>
      </c>
      <c r="AB90" s="113">
        <v>7.5</v>
      </c>
      <c r="AC90" s="212"/>
      <c r="AD90" s="215"/>
      <c r="AE90" s="210" t="s">
        <v>249</v>
      </c>
      <c r="AF90" s="111">
        <v>22.534545454545455</v>
      </c>
      <c r="AG90" s="113">
        <v>235.7681818181818</v>
      </c>
      <c r="AH90" s="214"/>
      <c r="AI90" s="215"/>
      <c r="AJ90" s="210" t="s">
        <v>250</v>
      </c>
      <c r="AK90" s="216">
        <v>1.0900000000000001</v>
      </c>
    </row>
    <row r="91" spans="1:37" s="37" customFormat="1" x14ac:dyDescent="0.25">
      <c r="A91" s="209"/>
      <c r="B91" s="218" t="s">
        <v>251</v>
      </c>
      <c r="C91" s="118">
        <v>14096.770480000001</v>
      </c>
      <c r="D91" s="219">
        <v>13311.89075</v>
      </c>
      <c r="E91" s="219">
        <v>9025.1047899999994</v>
      </c>
      <c r="F91" s="219">
        <v>4286.7859600000002</v>
      </c>
      <c r="G91" s="220">
        <v>784.87973</v>
      </c>
      <c r="H91" s="199"/>
      <c r="I91" s="209"/>
      <c r="J91" s="218" t="s">
        <v>251</v>
      </c>
      <c r="K91" s="118">
        <v>30179.996830000004</v>
      </c>
      <c r="L91" s="219">
        <v>29052.600000000002</v>
      </c>
      <c r="M91" s="219">
        <v>77.900000000000006</v>
      </c>
      <c r="N91" s="219">
        <v>28974.7</v>
      </c>
      <c r="O91" s="219">
        <v>1127.3968299999999</v>
      </c>
      <c r="P91" s="219" t="s">
        <v>220</v>
      </c>
      <c r="Q91" s="220">
        <v>48.521545335013045</v>
      </c>
      <c r="R91" s="200"/>
      <c r="S91" s="209"/>
      <c r="T91" s="218" t="s">
        <v>251</v>
      </c>
      <c r="U91" s="87">
        <v>5.5</v>
      </c>
      <c r="V91" s="221">
        <v>7.5</v>
      </c>
      <c r="W91" s="221">
        <v>5.5</v>
      </c>
      <c r="X91" s="221">
        <v>7.5</v>
      </c>
      <c r="Y91" s="221">
        <v>4.5</v>
      </c>
      <c r="Z91" s="221">
        <v>6.5</v>
      </c>
      <c r="AA91" s="221">
        <v>5.5</v>
      </c>
      <c r="AB91" s="222">
        <v>7.5</v>
      </c>
      <c r="AC91" s="200"/>
      <c r="AD91" s="215" t="s">
        <v>266</v>
      </c>
      <c r="AE91" s="218" t="s">
        <v>247</v>
      </c>
      <c r="AF91" s="125">
        <v>21.66</v>
      </c>
      <c r="AG91" s="222">
        <v>226.68</v>
      </c>
      <c r="AH91" s="204"/>
      <c r="AI91" s="215"/>
      <c r="AJ91" s="218" t="s">
        <v>232</v>
      </c>
      <c r="AK91" s="223">
        <v>1.18</v>
      </c>
    </row>
    <row r="92" spans="1:37" x14ac:dyDescent="0.25">
      <c r="A92" s="209"/>
      <c r="B92" s="210" t="s">
        <v>253</v>
      </c>
      <c r="C92" s="100">
        <v>14452.470719999999</v>
      </c>
      <c r="D92" s="101">
        <v>13680.282449999999</v>
      </c>
      <c r="E92" s="101">
        <v>9468.2459899999994</v>
      </c>
      <c r="F92" s="101">
        <v>4212.0364600000003</v>
      </c>
      <c r="G92" s="103">
        <v>772.18826999999999</v>
      </c>
      <c r="H92" s="211"/>
      <c r="I92" s="209"/>
      <c r="J92" s="210" t="s">
        <v>253</v>
      </c>
      <c r="K92" s="100">
        <v>31279.343130000001</v>
      </c>
      <c r="L92" s="101">
        <v>30122.73</v>
      </c>
      <c r="M92" s="101">
        <v>99</v>
      </c>
      <c r="N92" s="101">
        <v>30023.73</v>
      </c>
      <c r="O92" s="101">
        <v>1156.61313</v>
      </c>
      <c r="P92" s="101" t="s">
        <v>220</v>
      </c>
      <c r="Q92" s="103">
        <v>47.978621857979007</v>
      </c>
      <c r="R92" s="200"/>
      <c r="S92" s="209"/>
      <c r="T92" s="210" t="s">
        <v>253</v>
      </c>
      <c r="U92" s="107">
        <v>5.5</v>
      </c>
      <c r="V92" s="109">
        <v>7.5</v>
      </c>
      <c r="W92" s="109">
        <v>5.5</v>
      </c>
      <c r="X92" s="109">
        <v>7.5</v>
      </c>
      <c r="Y92" s="109">
        <v>4.5</v>
      </c>
      <c r="Z92" s="109">
        <v>6.5</v>
      </c>
      <c r="AA92" s="109">
        <v>5.5</v>
      </c>
      <c r="AB92" s="113">
        <v>7.5</v>
      </c>
      <c r="AC92" s="212"/>
      <c r="AD92" s="215"/>
      <c r="AE92" s="210" t="s">
        <v>250</v>
      </c>
      <c r="AF92" s="111">
        <v>22.18</v>
      </c>
      <c r="AG92" s="113">
        <v>233.22</v>
      </c>
      <c r="AH92" s="214"/>
      <c r="AI92" s="215"/>
      <c r="AJ92" s="210" t="s">
        <v>254</v>
      </c>
      <c r="AK92" s="216">
        <v>1.17</v>
      </c>
    </row>
    <row r="93" spans="1:37" s="37" customFormat="1" x14ac:dyDescent="0.25">
      <c r="A93" s="209"/>
      <c r="B93" s="218" t="s">
        <v>245</v>
      </c>
      <c r="C93" s="118">
        <v>14596.580599999999</v>
      </c>
      <c r="D93" s="219">
        <v>14125.64042</v>
      </c>
      <c r="E93" s="219">
        <v>9900.1890800000001</v>
      </c>
      <c r="F93" s="219">
        <v>4225.4513399999996</v>
      </c>
      <c r="G93" s="220">
        <v>470.94018</v>
      </c>
      <c r="H93" s="199"/>
      <c r="I93" s="209"/>
      <c r="J93" s="218" t="s">
        <v>245</v>
      </c>
      <c r="K93" s="118">
        <v>30943.535459999999</v>
      </c>
      <c r="L93" s="219">
        <v>29022.19</v>
      </c>
      <c r="M93" s="219">
        <v>163.5</v>
      </c>
      <c r="N93" s="219">
        <v>28858.69</v>
      </c>
      <c r="O93" s="219">
        <v>1921.34546</v>
      </c>
      <c r="P93" s="219" t="s">
        <v>220</v>
      </c>
      <c r="Q93" s="220">
        <v>50.294552547550687</v>
      </c>
      <c r="R93" s="200"/>
      <c r="S93" s="209"/>
      <c r="T93" s="218" t="s">
        <v>245</v>
      </c>
      <c r="U93" s="87">
        <v>5.5</v>
      </c>
      <c r="V93" s="221">
        <v>7.5</v>
      </c>
      <c r="W93" s="221">
        <v>5.5</v>
      </c>
      <c r="X93" s="221">
        <v>7.5</v>
      </c>
      <c r="Y93" s="221">
        <v>4.5</v>
      </c>
      <c r="Z93" s="221">
        <v>6.5</v>
      </c>
      <c r="AA93" s="221">
        <v>5.5</v>
      </c>
      <c r="AB93" s="222">
        <v>7.5</v>
      </c>
      <c r="AC93" s="200"/>
      <c r="AD93" s="215"/>
      <c r="AE93" s="218" t="s">
        <v>232</v>
      </c>
      <c r="AF93" s="125">
        <v>21.86</v>
      </c>
      <c r="AG93" s="222">
        <v>228.67</v>
      </c>
      <c r="AH93" s="204"/>
      <c r="AI93" s="215"/>
      <c r="AJ93" s="218" t="s">
        <v>255</v>
      </c>
      <c r="AK93" s="223">
        <v>1.3</v>
      </c>
    </row>
    <row r="94" spans="1:37" x14ac:dyDescent="0.25">
      <c r="A94" s="209"/>
      <c r="B94" s="210" t="s">
        <v>249</v>
      </c>
      <c r="C94" s="100">
        <v>13098.087439999999</v>
      </c>
      <c r="D94" s="101">
        <v>12882.362799999999</v>
      </c>
      <c r="E94" s="101">
        <v>8690.4914399999998</v>
      </c>
      <c r="F94" s="101">
        <v>4191.8713600000001</v>
      </c>
      <c r="G94" s="103">
        <v>215.72464000000002</v>
      </c>
      <c r="H94" s="211"/>
      <c r="I94" s="209"/>
      <c r="J94" s="210" t="s">
        <v>249</v>
      </c>
      <c r="K94" s="100">
        <v>28066.991139999998</v>
      </c>
      <c r="L94" s="101">
        <v>27271.53</v>
      </c>
      <c r="M94" s="101">
        <v>122.6</v>
      </c>
      <c r="N94" s="101">
        <v>27148.93</v>
      </c>
      <c r="O94" s="101">
        <v>795.46114</v>
      </c>
      <c r="P94" s="101" t="s">
        <v>220</v>
      </c>
      <c r="Q94" s="103">
        <v>48.028429061369124</v>
      </c>
      <c r="R94" s="200"/>
      <c r="S94" s="209"/>
      <c r="T94" s="210" t="s">
        <v>249</v>
      </c>
      <c r="U94" s="107">
        <v>5.5</v>
      </c>
      <c r="V94" s="109">
        <v>7.5</v>
      </c>
      <c r="W94" s="109">
        <v>5.5</v>
      </c>
      <c r="X94" s="109">
        <v>7.5</v>
      </c>
      <c r="Y94" s="109">
        <v>4.5</v>
      </c>
      <c r="Z94" s="109">
        <v>6.5</v>
      </c>
      <c r="AA94" s="109">
        <v>5.5</v>
      </c>
      <c r="AB94" s="113">
        <v>7.5</v>
      </c>
      <c r="AC94" s="212"/>
      <c r="AD94" s="215"/>
      <c r="AE94" s="210" t="s">
        <v>254</v>
      </c>
      <c r="AF94" s="111">
        <v>21.8</v>
      </c>
      <c r="AG94" s="113">
        <v>227.97</v>
      </c>
      <c r="AH94" s="214"/>
      <c r="AI94" s="215"/>
      <c r="AJ94" s="210" t="s">
        <v>234</v>
      </c>
      <c r="AK94" s="216">
        <v>1.27</v>
      </c>
    </row>
    <row r="95" spans="1:37" s="37" customFormat="1" x14ac:dyDescent="0.25">
      <c r="A95" s="209" t="s">
        <v>252</v>
      </c>
      <c r="B95" s="218" t="s">
        <v>247</v>
      </c>
      <c r="C95" s="118">
        <v>12685.174889999998</v>
      </c>
      <c r="D95" s="219">
        <v>12366.0162</v>
      </c>
      <c r="E95" s="219">
        <v>8186.6188100000008</v>
      </c>
      <c r="F95" s="219">
        <v>4179.3973900000001</v>
      </c>
      <c r="G95" s="220">
        <v>319.15868999999998</v>
      </c>
      <c r="H95" s="199"/>
      <c r="I95" s="209" t="s">
        <v>252</v>
      </c>
      <c r="J95" s="218" t="s">
        <v>247</v>
      </c>
      <c r="K95" s="118">
        <v>26843.222999999998</v>
      </c>
      <c r="L95" s="219">
        <v>26041.51</v>
      </c>
      <c r="M95" s="219">
        <v>119.05</v>
      </c>
      <c r="N95" s="219">
        <v>25922.46</v>
      </c>
      <c r="O95" s="219">
        <v>801.71299999999997</v>
      </c>
      <c r="P95" s="219" t="s">
        <v>220</v>
      </c>
      <c r="Q95" s="220">
        <v>48.711364625169587</v>
      </c>
      <c r="R95" s="200"/>
      <c r="S95" s="209">
        <v>1892</v>
      </c>
      <c r="T95" s="218" t="s">
        <v>247</v>
      </c>
      <c r="U95" s="87">
        <v>5.5</v>
      </c>
      <c r="V95" s="221">
        <v>7.5</v>
      </c>
      <c r="W95" s="221">
        <v>5.5</v>
      </c>
      <c r="X95" s="221">
        <v>7.5</v>
      </c>
      <c r="Y95" s="221">
        <v>4.5</v>
      </c>
      <c r="Z95" s="221">
        <v>6.5</v>
      </c>
      <c r="AA95" s="221">
        <v>5.5</v>
      </c>
      <c r="AB95" s="222">
        <v>7.5</v>
      </c>
      <c r="AC95" s="200"/>
      <c r="AD95" s="215"/>
      <c r="AE95" s="218" t="s">
        <v>255</v>
      </c>
      <c r="AF95" s="125">
        <v>21.76</v>
      </c>
      <c r="AG95" s="222">
        <v>227.5</v>
      </c>
      <c r="AH95" s="204"/>
      <c r="AI95" s="215"/>
      <c r="AJ95" s="218" t="s">
        <v>221</v>
      </c>
      <c r="AK95" s="223">
        <v>1.27</v>
      </c>
    </row>
    <row r="96" spans="1:37" x14ac:dyDescent="0.25">
      <c r="A96" s="209"/>
      <c r="B96" s="210" t="s">
        <v>250</v>
      </c>
      <c r="C96" s="100">
        <v>12357.54304</v>
      </c>
      <c r="D96" s="101">
        <v>12035.035900000001</v>
      </c>
      <c r="E96" s="101">
        <v>7852.1040800000001</v>
      </c>
      <c r="F96" s="101">
        <v>4182.9318199999998</v>
      </c>
      <c r="G96" s="103">
        <v>322.50713999999999</v>
      </c>
      <c r="H96" s="211"/>
      <c r="I96" s="209"/>
      <c r="J96" s="210" t="s">
        <v>250</v>
      </c>
      <c r="K96" s="100">
        <v>26535.72709</v>
      </c>
      <c r="L96" s="101">
        <v>25768.69</v>
      </c>
      <c r="M96" s="101">
        <v>109.6</v>
      </c>
      <c r="N96" s="101">
        <v>25659.09</v>
      </c>
      <c r="O96" s="101">
        <v>767.03709000000003</v>
      </c>
      <c r="P96" s="101" t="s">
        <v>220</v>
      </c>
      <c r="Q96" s="103">
        <v>47.955650985750545</v>
      </c>
      <c r="R96" s="200"/>
      <c r="S96" s="209"/>
      <c r="T96" s="210" t="s">
        <v>250</v>
      </c>
      <c r="U96" s="107">
        <v>5.5</v>
      </c>
      <c r="V96" s="109">
        <v>7.5</v>
      </c>
      <c r="W96" s="109">
        <v>5.5</v>
      </c>
      <c r="X96" s="109">
        <v>7.5</v>
      </c>
      <c r="Y96" s="109">
        <v>4.5</v>
      </c>
      <c r="Z96" s="109">
        <v>6.5</v>
      </c>
      <c r="AA96" s="109">
        <v>5.5</v>
      </c>
      <c r="AB96" s="113">
        <v>7.5</v>
      </c>
      <c r="AC96" s="212"/>
      <c r="AD96" s="215"/>
      <c r="AE96" s="210" t="s">
        <v>234</v>
      </c>
      <c r="AF96" s="111">
        <v>21.42</v>
      </c>
      <c r="AG96" s="113">
        <v>223.88</v>
      </c>
      <c r="AH96" s="214"/>
      <c r="AI96" s="215"/>
      <c r="AJ96" s="210" t="s">
        <v>248</v>
      </c>
      <c r="AK96" s="216">
        <v>1.22</v>
      </c>
    </row>
    <row r="97" spans="1:37" s="37" customFormat="1" x14ac:dyDescent="0.25">
      <c r="A97" s="209"/>
      <c r="B97" s="218" t="s">
        <v>232</v>
      </c>
      <c r="C97" s="118">
        <v>11338.53782</v>
      </c>
      <c r="D97" s="219">
        <v>11013.20564</v>
      </c>
      <c r="E97" s="219">
        <v>6817.0405700000001</v>
      </c>
      <c r="F97" s="219">
        <v>4196.16507</v>
      </c>
      <c r="G97" s="220">
        <v>325.33217999999999</v>
      </c>
      <c r="H97" s="199"/>
      <c r="I97" s="209"/>
      <c r="J97" s="218" t="s">
        <v>232</v>
      </c>
      <c r="K97" s="118">
        <v>26590.796429999999</v>
      </c>
      <c r="L97" s="219">
        <v>25896.469999999998</v>
      </c>
      <c r="M97" s="219">
        <v>92.1</v>
      </c>
      <c r="N97" s="219">
        <v>25804.37</v>
      </c>
      <c r="O97" s="219">
        <v>694.32642999999996</v>
      </c>
      <c r="P97" s="219" t="s">
        <v>220</v>
      </c>
      <c r="Q97" s="220">
        <v>43.784105787391105</v>
      </c>
      <c r="R97" s="200"/>
      <c r="S97" s="209"/>
      <c r="T97" s="218" t="s">
        <v>232</v>
      </c>
      <c r="U97" s="87">
        <v>5.5</v>
      </c>
      <c r="V97" s="221">
        <v>7.9516129032258061</v>
      </c>
      <c r="W97" s="221">
        <v>5.5</v>
      </c>
      <c r="X97" s="221">
        <v>7.9516129032258061</v>
      </c>
      <c r="Y97" s="221">
        <v>4.5</v>
      </c>
      <c r="Z97" s="221">
        <v>7.419354838709677</v>
      </c>
      <c r="AA97" s="221">
        <v>5.5</v>
      </c>
      <c r="AB97" s="222">
        <v>7.9516129032258061</v>
      </c>
      <c r="AC97" s="200"/>
      <c r="AD97" s="215"/>
      <c r="AE97" s="218" t="s">
        <v>221</v>
      </c>
      <c r="AF97" s="125">
        <v>21.14</v>
      </c>
      <c r="AG97" s="222">
        <v>221.08</v>
      </c>
      <c r="AH97" s="204"/>
      <c r="AI97" s="215"/>
      <c r="AJ97" s="218" t="s">
        <v>251</v>
      </c>
      <c r="AK97" s="223">
        <v>1.22</v>
      </c>
    </row>
    <row r="98" spans="1:37" x14ac:dyDescent="0.25">
      <c r="A98" s="209"/>
      <c r="B98" s="210" t="s">
        <v>254</v>
      </c>
      <c r="C98" s="100">
        <v>10940.552290000001</v>
      </c>
      <c r="D98" s="101">
        <v>10835.609400000001</v>
      </c>
      <c r="E98" s="101">
        <v>6614.9255800000001</v>
      </c>
      <c r="F98" s="101">
        <v>4220.6838200000002</v>
      </c>
      <c r="G98" s="103">
        <v>104.94289000000001</v>
      </c>
      <c r="H98" s="211"/>
      <c r="I98" s="209"/>
      <c r="J98" s="210" t="s">
        <v>254</v>
      </c>
      <c r="K98" s="100">
        <v>26058.41893</v>
      </c>
      <c r="L98" s="101">
        <v>24883.16</v>
      </c>
      <c r="M98" s="101">
        <v>131.69999999999999</v>
      </c>
      <c r="N98" s="101">
        <v>24751.46</v>
      </c>
      <c r="O98" s="101">
        <v>1175.25893</v>
      </c>
      <c r="P98" s="101" t="s">
        <v>220</v>
      </c>
      <c r="Q98" s="103">
        <v>43.967696586767921</v>
      </c>
      <c r="R98" s="200"/>
      <c r="S98" s="209"/>
      <c r="T98" s="210" t="s">
        <v>254</v>
      </c>
      <c r="U98" s="107">
        <v>5.5</v>
      </c>
      <c r="V98" s="109">
        <v>8.5</v>
      </c>
      <c r="W98" s="109">
        <v>5.5</v>
      </c>
      <c r="X98" s="109">
        <v>8.5</v>
      </c>
      <c r="Y98" s="109">
        <v>4.5</v>
      </c>
      <c r="Z98" s="109">
        <v>8.5</v>
      </c>
      <c r="AA98" s="109">
        <v>5.5</v>
      </c>
      <c r="AB98" s="113">
        <v>8.5</v>
      </c>
      <c r="AC98" s="212"/>
      <c r="AD98" s="215"/>
      <c r="AE98" s="210" t="s">
        <v>248</v>
      </c>
      <c r="AF98" s="111">
        <v>21.14</v>
      </c>
      <c r="AG98" s="113">
        <v>220.94</v>
      </c>
      <c r="AH98" s="214"/>
      <c r="AI98" s="215"/>
      <c r="AJ98" s="210" t="s">
        <v>253</v>
      </c>
      <c r="AK98" s="216">
        <v>1.24</v>
      </c>
    </row>
    <row r="99" spans="1:37" s="37" customFormat="1" x14ac:dyDescent="0.25">
      <c r="A99" s="209"/>
      <c r="B99" s="218" t="s">
        <v>255</v>
      </c>
      <c r="C99" s="118">
        <v>10744.466460000001</v>
      </c>
      <c r="D99" s="219">
        <v>10510.103370000001</v>
      </c>
      <c r="E99" s="219">
        <v>6263.4158299999999</v>
      </c>
      <c r="F99" s="219">
        <v>4246.6875399999999</v>
      </c>
      <c r="G99" s="220">
        <v>234.36309</v>
      </c>
      <c r="H99" s="199"/>
      <c r="I99" s="209"/>
      <c r="J99" s="218" t="s">
        <v>255</v>
      </c>
      <c r="K99" s="118">
        <v>26257.85022</v>
      </c>
      <c r="L99" s="219">
        <v>24425.82</v>
      </c>
      <c r="M99" s="219">
        <v>100</v>
      </c>
      <c r="N99" s="219">
        <v>24325.82</v>
      </c>
      <c r="O99" s="219">
        <v>1832.0302200000001</v>
      </c>
      <c r="P99" s="219" t="s">
        <v>220</v>
      </c>
      <c r="Q99" s="220">
        <v>43.98815048993238</v>
      </c>
      <c r="R99" s="200"/>
      <c r="S99" s="209"/>
      <c r="T99" s="218" t="s">
        <v>255</v>
      </c>
      <c r="U99" s="87">
        <v>5.5</v>
      </c>
      <c r="V99" s="221">
        <v>8.5</v>
      </c>
      <c r="W99" s="221">
        <v>5.5</v>
      </c>
      <c r="X99" s="221">
        <v>8.5</v>
      </c>
      <c r="Y99" s="221">
        <v>4.5</v>
      </c>
      <c r="Z99" s="221">
        <v>8.5</v>
      </c>
      <c r="AA99" s="221">
        <v>5.5</v>
      </c>
      <c r="AB99" s="222">
        <v>8.5</v>
      </c>
      <c r="AC99" s="200"/>
      <c r="AD99" s="215"/>
      <c r="AE99" s="218" t="s">
        <v>251</v>
      </c>
      <c r="AF99" s="125">
        <v>21.44</v>
      </c>
      <c r="AG99" s="222">
        <v>223.69</v>
      </c>
      <c r="AH99" s="204"/>
      <c r="AI99" s="215"/>
      <c r="AJ99" s="218" t="s">
        <v>245</v>
      </c>
      <c r="AK99" s="223">
        <v>1.1299999999999999</v>
      </c>
    </row>
    <row r="100" spans="1:37" x14ac:dyDescent="0.25">
      <c r="A100" s="209"/>
      <c r="B100" s="210" t="s">
        <v>234</v>
      </c>
      <c r="C100" s="100">
        <v>11216.474109999999</v>
      </c>
      <c r="D100" s="101">
        <v>10964.15467</v>
      </c>
      <c r="E100" s="101">
        <v>6708.9052899999997</v>
      </c>
      <c r="F100" s="101">
        <v>4255.2493800000002</v>
      </c>
      <c r="G100" s="103">
        <v>252.31944000000001</v>
      </c>
      <c r="H100" s="211"/>
      <c r="I100" s="209"/>
      <c r="J100" s="210" t="s">
        <v>234</v>
      </c>
      <c r="K100" s="100">
        <v>28143.3851</v>
      </c>
      <c r="L100" s="101">
        <v>25429.64</v>
      </c>
      <c r="M100" s="101">
        <v>89.5</v>
      </c>
      <c r="N100" s="101">
        <v>25340.14</v>
      </c>
      <c r="O100" s="101">
        <v>2713.7451000000001</v>
      </c>
      <c r="P100" s="101" t="s">
        <v>220</v>
      </c>
      <c r="Q100" s="103">
        <v>44.107876124081976</v>
      </c>
      <c r="R100" s="200"/>
      <c r="S100" s="209"/>
      <c r="T100" s="210" t="s">
        <v>234</v>
      </c>
      <c r="U100" s="107">
        <v>5.5</v>
      </c>
      <c r="V100" s="109">
        <v>8.5</v>
      </c>
      <c r="W100" s="109">
        <v>5.5</v>
      </c>
      <c r="X100" s="109">
        <v>8.5</v>
      </c>
      <c r="Y100" s="109">
        <v>4.5</v>
      </c>
      <c r="Z100" s="109">
        <v>8.5</v>
      </c>
      <c r="AA100" s="109">
        <v>5.5</v>
      </c>
      <c r="AB100" s="113">
        <v>8.5</v>
      </c>
      <c r="AC100" s="212"/>
      <c r="AD100" s="215"/>
      <c r="AE100" s="210" t="s">
        <v>253</v>
      </c>
      <c r="AF100" s="111">
        <v>22.34</v>
      </c>
      <c r="AG100" s="113">
        <v>232.9</v>
      </c>
      <c r="AH100" s="214"/>
      <c r="AI100" s="215"/>
      <c r="AJ100" s="210" t="s">
        <v>249</v>
      </c>
      <c r="AK100" s="216">
        <v>1.1499999999999999</v>
      </c>
    </row>
    <row r="101" spans="1:37" s="37" customFormat="1" x14ac:dyDescent="0.25">
      <c r="A101" s="209"/>
      <c r="B101" s="218" t="s">
        <v>221</v>
      </c>
      <c r="C101" s="118">
        <v>11817.732610000001</v>
      </c>
      <c r="D101" s="219">
        <v>11543.065620000001</v>
      </c>
      <c r="E101" s="219">
        <v>7281.5091199999997</v>
      </c>
      <c r="F101" s="219">
        <v>4261.5564999999997</v>
      </c>
      <c r="G101" s="220">
        <v>274.66699</v>
      </c>
      <c r="H101" s="199"/>
      <c r="I101" s="209"/>
      <c r="J101" s="218" t="s">
        <v>221</v>
      </c>
      <c r="K101" s="118">
        <v>28755.131440000001</v>
      </c>
      <c r="L101" s="219">
        <v>26044.29</v>
      </c>
      <c r="M101" s="219">
        <v>123.95</v>
      </c>
      <c r="N101" s="219">
        <v>25920.34</v>
      </c>
      <c r="O101" s="219">
        <v>2710.8414400000001</v>
      </c>
      <c r="P101" s="219" t="s">
        <v>220</v>
      </c>
      <c r="Q101" s="220">
        <v>45.375522273788235</v>
      </c>
      <c r="R101" s="200"/>
      <c r="S101" s="209"/>
      <c r="T101" s="218" t="s">
        <v>221</v>
      </c>
      <c r="U101" s="87">
        <v>5.5</v>
      </c>
      <c r="V101" s="221">
        <v>8.5</v>
      </c>
      <c r="W101" s="221">
        <v>5.5</v>
      </c>
      <c r="X101" s="221">
        <v>8.5</v>
      </c>
      <c r="Y101" s="221">
        <v>4.5</v>
      </c>
      <c r="Z101" s="221">
        <v>8.5</v>
      </c>
      <c r="AA101" s="221">
        <v>5.5</v>
      </c>
      <c r="AB101" s="222">
        <v>8.5</v>
      </c>
      <c r="AC101" s="200"/>
      <c r="AD101" s="215"/>
      <c r="AE101" s="218" t="s">
        <v>245</v>
      </c>
      <c r="AF101" s="125">
        <v>22.52</v>
      </c>
      <c r="AG101" s="222">
        <v>234.71</v>
      </c>
      <c r="AH101" s="204"/>
      <c r="AI101" s="215" t="s">
        <v>271</v>
      </c>
      <c r="AJ101" s="218" t="s">
        <v>247</v>
      </c>
      <c r="AK101" s="223">
        <v>1.1000000000000001</v>
      </c>
    </row>
    <row r="102" spans="1:37" x14ac:dyDescent="0.25">
      <c r="A102" s="209"/>
      <c r="B102" s="210" t="s">
        <v>248</v>
      </c>
      <c r="C102" s="100">
        <v>12126.774940000001</v>
      </c>
      <c r="D102" s="101">
        <v>12000.88371</v>
      </c>
      <c r="E102" s="101">
        <v>7761.2026599999999</v>
      </c>
      <c r="F102" s="101">
        <v>4239.6810500000001</v>
      </c>
      <c r="G102" s="103">
        <v>125.89122999999999</v>
      </c>
      <c r="H102" s="211"/>
      <c r="I102" s="209"/>
      <c r="J102" s="210" t="s">
        <v>248</v>
      </c>
      <c r="K102" s="100">
        <v>30224.822719999996</v>
      </c>
      <c r="L102" s="101">
        <v>27484.239999999998</v>
      </c>
      <c r="M102" s="101">
        <v>113.1</v>
      </c>
      <c r="N102" s="101">
        <v>27371.14</v>
      </c>
      <c r="O102" s="101">
        <v>2740.5827199999999</v>
      </c>
      <c r="P102" s="101" t="s">
        <v>220</v>
      </c>
      <c r="Q102" s="103">
        <v>44.122649707614265</v>
      </c>
      <c r="R102" s="200"/>
      <c r="S102" s="209"/>
      <c r="T102" s="210" t="s">
        <v>248</v>
      </c>
      <c r="U102" s="107">
        <v>5.532258064516129</v>
      </c>
      <c r="V102" s="109">
        <v>8.5</v>
      </c>
      <c r="W102" s="109">
        <v>5.532258064516129</v>
      </c>
      <c r="X102" s="109">
        <v>8.5</v>
      </c>
      <c r="Y102" s="109">
        <v>4.532258064516129</v>
      </c>
      <c r="Z102" s="109">
        <v>8.5</v>
      </c>
      <c r="AA102" s="109">
        <v>5.532258064516129</v>
      </c>
      <c r="AB102" s="113">
        <v>8.5</v>
      </c>
      <c r="AC102" s="212"/>
      <c r="AD102" s="215"/>
      <c r="AE102" s="210" t="s">
        <v>249</v>
      </c>
      <c r="AF102" s="111">
        <v>22.26</v>
      </c>
      <c r="AG102" s="113">
        <v>233.88</v>
      </c>
      <c r="AH102" s="214"/>
      <c r="AI102" s="215"/>
      <c r="AJ102" s="210" t="s">
        <v>250</v>
      </c>
      <c r="AK102" s="216">
        <v>1.1100000000000001</v>
      </c>
    </row>
    <row r="103" spans="1:37" s="37" customFormat="1" x14ac:dyDescent="0.25">
      <c r="A103" s="209"/>
      <c r="B103" s="218" t="s">
        <v>251</v>
      </c>
      <c r="C103" s="118">
        <v>13066.551029999999</v>
      </c>
      <c r="D103" s="219">
        <v>12740.980149999999</v>
      </c>
      <c r="E103" s="219">
        <v>8547.8569399999997</v>
      </c>
      <c r="F103" s="219">
        <v>4193.1232099999997</v>
      </c>
      <c r="G103" s="220">
        <v>325.57087999999999</v>
      </c>
      <c r="H103" s="199"/>
      <c r="I103" s="209"/>
      <c r="J103" s="218" t="s">
        <v>251</v>
      </c>
      <c r="K103" s="118">
        <v>31777.02968</v>
      </c>
      <c r="L103" s="219">
        <v>29526.06</v>
      </c>
      <c r="M103" s="219">
        <v>83.5</v>
      </c>
      <c r="N103" s="219">
        <v>29442.560000000001</v>
      </c>
      <c r="O103" s="219">
        <v>2250.9696800000002</v>
      </c>
      <c r="P103" s="219" t="s">
        <v>220</v>
      </c>
      <c r="Q103" s="220">
        <v>44.254299523878224</v>
      </c>
      <c r="R103" s="200"/>
      <c r="S103" s="209"/>
      <c r="T103" s="218" t="s">
        <v>251</v>
      </c>
      <c r="U103" s="87">
        <v>6.5</v>
      </c>
      <c r="V103" s="221">
        <v>8.5</v>
      </c>
      <c r="W103" s="221">
        <v>6.5</v>
      </c>
      <c r="X103" s="221">
        <v>8.5</v>
      </c>
      <c r="Y103" s="221">
        <v>5.5</v>
      </c>
      <c r="Z103" s="221">
        <v>8.5</v>
      </c>
      <c r="AA103" s="221">
        <v>6.5</v>
      </c>
      <c r="AB103" s="222">
        <v>8.5</v>
      </c>
      <c r="AC103" s="200"/>
      <c r="AD103" s="215" t="s">
        <v>268</v>
      </c>
      <c r="AE103" s="218" t="s">
        <v>247</v>
      </c>
      <c r="AF103" s="125">
        <v>22.45</v>
      </c>
      <c r="AG103" s="222">
        <v>233.62</v>
      </c>
      <c r="AH103" s="204"/>
      <c r="AI103" s="215"/>
      <c r="AJ103" s="218" t="s">
        <v>232</v>
      </c>
      <c r="AK103" s="223">
        <v>1.1399999999999999</v>
      </c>
    </row>
    <row r="104" spans="1:37" x14ac:dyDescent="0.25">
      <c r="A104" s="209"/>
      <c r="B104" s="210" t="s">
        <v>253</v>
      </c>
      <c r="C104" s="100">
        <v>13885.876799999998</v>
      </c>
      <c r="D104" s="101">
        <v>13241.499609999999</v>
      </c>
      <c r="E104" s="101">
        <v>9086.9173200000005</v>
      </c>
      <c r="F104" s="101">
        <v>4154.5822900000003</v>
      </c>
      <c r="G104" s="103">
        <v>644.37718999999993</v>
      </c>
      <c r="H104" s="211"/>
      <c r="I104" s="209"/>
      <c r="J104" s="210" t="s">
        <v>253</v>
      </c>
      <c r="K104" s="100">
        <v>32751.11983</v>
      </c>
      <c r="L104" s="101">
        <v>30561.18</v>
      </c>
      <c r="M104" s="101">
        <v>125.95</v>
      </c>
      <c r="N104" s="101">
        <v>30435.23</v>
      </c>
      <c r="O104" s="101">
        <v>2189.9398299999998</v>
      </c>
      <c r="P104" s="101" t="s">
        <v>220</v>
      </c>
      <c r="Q104" s="103">
        <v>45.436324120992708</v>
      </c>
      <c r="R104" s="200"/>
      <c r="S104" s="209"/>
      <c r="T104" s="210" t="s">
        <v>253</v>
      </c>
      <c r="U104" s="107">
        <v>6.5</v>
      </c>
      <c r="V104" s="109">
        <v>8.5</v>
      </c>
      <c r="W104" s="109">
        <v>6.5</v>
      </c>
      <c r="X104" s="109">
        <v>8.5</v>
      </c>
      <c r="Y104" s="109">
        <v>5.5</v>
      </c>
      <c r="Z104" s="109">
        <v>8.5</v>
      </c>
      <c r="AA104" s="109">
        <v>6.5</v>
      </c>
      <c r="AB104" s="113">
        <v>8.5</v>
      </c>
      <c r="AC104" s="212"/>
      <c r="AD104" s="215"/>
      <c r="AE104" s="210" t="s">
        <v>250</v>
      </c>
      <c r="AF104" s="111">
        <v>22.5</v>
      </c>
      <c r="AG104" s="113">
        <v>233.76</v>
      </c>
      <c r="AH104" s="214"/>
      <c r="AI104" s="215"/>
      <c r="AJ104" s="210" t="s">
        <v>254</v>
      </c>
      <c r="AK104" s="216">
        <v>1.17</v>
      </c>
    </row>
    <row r="105" spans="1:37" s="37" customFormat="1" x14ac:dyDescent="0.25">
      <c r="A105" s="209"/>
      <c r="B105" s="218" t="s">
        <v>245</v>
      </c>
      <c r="C105" s="118">
        <v>13937.55956</v>
      </c>
      <c r="D105" s="219">
        <v>13557.516180000001</v>
      </c>
      <c r="E105" s="219">
        <v>9422.2876999999989</v>
      </c>
      <c r="F105" s="219">
        <v>4135.2284799999998</v>
      </c>
      <c r="G105" s="220">
        <v>380.04338000000001</v>
      </c>
      <c r="H105" s="199"/>
      <c r="I105" s="209"/>
      <c r="J105" s="218" t="s">
        <v>245</v>
      </c>
      <c r="K105" s="118">
        <v>32148.61908</v>
      </c>
      <c r="L105" s="219">
        <v>29889.23</v>
      </c>
      <c r="M105" s="219">
        <v>147.6</v>
      </c>
      <c r="N105" s="219">
        <v>29741.63</v>
      </c>
      <c r="O105" s="219">
        <v>2259.3890799999999</v>
      </c>
      <c r="P105" s="219" t="s">
        <v>220</v>
      </c>
      <c r="Q105" s="220">
        <v>46.630707984113343</v>
      </c>
      <c r="R105" s="200"/>
      <c r="S105" s="209"/>
      <c r="T105" s="218" t="s">
        <v>245</v>
      </c>
      <c r="U105" s="87">
        <v>6.5</v>
      </c>
      <c r="V105" s="221">
        <v>8.5</v>
      </c>
      <c r="W105" s="221">
        <v>6.5</v>
      </c>
      <c r="X105" s="221">
        <v>8.5</v>
      </c>
      <c r="Y105" s="221">
        <v>5.5</v>
      </c>
      <c r="Z105" s="221">
        <v>8.5</v>
      </c>
      <c r="AA105" s="221">
        <v>6.5</v>
      </c>
      <c r="AB105" s="222">
        <v>8.5</v>
      </c>
      <c r="AC105" s="200"/>
      <c r="AD105" s="215"/>
      <c r="AE105" s="218" t="s">
        <v>232</v>
      </c>
      <c r="AF105" s="125">
        <v>22.17</v>
      </c>
      <c r="AG105" s="222">
        <v>230.2</v>
      </c>
      <c r="AH105" s="204"/>
      <c r="AI105" s="215"/>
      <c r="AJ105" s="218" t="s">
        <v>255</v>
      </c>
      <c r="AK105" s="223">
        <v>1.28</v>
      </c>
    </row>
    <row r="106" spans="1:37" x14ac:dyDescent="0.25">
      <c r="A106" s="209"/>
      <c r="B106" s="210" t="s">
        <v>249</v>
      </c>
      <c r="C106" s="100">
        <v>13460.22877</v>
      </c>
      <c r="D106" s="101">
        <v>13303.31754</v>
      </c>
      <c r="E106" s="101">
        <v>9188.3425800000005</v>
      </c>
      <c r="F106" s="101">
        <v>4114.9749599999996</v>
      </c>
      <c r="G106" s="103">
        <v>156.91123000000002</v>
      </c>
      <c r="H106" s="211"/>
      <c r="I106" s="209"/>
      <c r="J106" s="210" t="s">
        <v>249</v>
      </c>
      <c r="K106" s="100">
        <v>30902.895840000001</v>
      </c>
      <c r="L106" s="101">
        <v>28874.45</v>
      </c>
      <c r="M106" s="101">
        <v>160.44999999999999</v>
      </c>
      <c r="N106" s="101">
        <v>28714</v>
      </c>
      <c r="O106" s="101">
        <v>2028.4458400000001</v>
      </c>
      <c r="P106" s="101" t="s">
        <v>220</v>
      </c>
      <c r="Q106" s="103">
        <v>46.616398823181044</v>
      </c>
      <c r="R106" s="200"/>
      <c r="S106" s="209"/>
      <c r="T106" s="210" t="s">
        <v>249</v>
      </c>
      <c r="U106" s="107">
        <v>6.5</v>
      </c>
      <c r="V106" s="109">
        <v>8.5</v>
      </c>
      <c r="W106" s="109">
        <v>6.5</v>
      </c>
      <c r="X106" s="109">
        <v>8.5</v>
      </c>
      <c r="Y106" s="109">
        <v>5.5</v>
      </c>
      <c r="Z106" s="109">
        <v>8.5</v>
      </c>
      <c r="AA106" s="109">
        <v>6.5</v>
      </c>
      <c r="AB106" s="113">
        <v>8.5</v>
      </c>
      <c r="AC106" s="212"/>
      <c r="AD106" s="215"/>
      <c r="AE106" s="210" t="s">
        <v>254</v>
      </c>
      <c r="AF106" s="111">
        <v>21.96</v>
      </c>
      <c r="AG106" s="113">
        <v>227.99</v>
      </c>
      <c r="AH106" s="214"/>
      <c r="AI106" s="215"/>
      <c r="AJ106" s="210" t="s">
        <v>234</v>
      </c>
      <c r="AK106" s="216">
        <v>1.31</v>
      </c>
    </row>
    <row r="107" spans="1:37" s="37" customFormat="1" x14ac:dyDescent="0.25">
      <c r="A107" s="209" t="s">
        <v>258</v>
      </c>
      <c r="B107" s="218" t="s">
        <v>247</v>
      </c>
      <c r="C107" s="118">
        <v>14856.539369999999</v>
      </c>
      <c r="D107" s="219">
        <v>14092.767750000001</v>
      </c>
      <c r="E107" s="219">
        <v>9987.5853599999991</v>
      </c>
      <c r="F107" s="219">
        <v>4105.1823899999999</v>
      </c>
      <c r="G107" s="220">
        <v>763.77161999999998</v>
      </c>
      <c r="H107" s="199"/>
      <c r="I107" s="209" t="s">
        <v>258</v>
      </c>
      <c r="J107" s="218" t="s">
        <v>247</v>
      </c>
      <c r="K107" s="118">
        <v>29064.49178</v>
      </c>
      <c r="L107" s="219">
        <v>27591.4</v>
      </c>
      <c r="M107" s="219">
        <v>149.94999999999999</v>
      </c>
      <c r="N107" s="219">
        <v>27441.45</v>
      </c>
      <c r="O107" s="219">
        <v>1473.09178</v>
      </c>
      <c r="P107" s="219" t="s">
        <v>220</v>
      </c>
      <c r="Q107" s="220">
        <v>53.844818929086593</v>
      </c>
      <c r="R107" s="200"/>
      <c r="S107" s="209" t="s">
        <v>258</v>
      </c>
      <c r="T107" s="218" t="s">
        <v>247</v>
      </c>
      <c r="U107" s="87">
        <v>6.161290322580645</v>
      </c>
      <c r="V107" s="221">
        <v>7.82258064516129</v>
      </c>
      <c r="W107" s="221">
        <v>6.161290322580645</v>
      </c>
      <c r="X107" s="221">
        <v>7.82258064516129</v>
      </c>
      <c r="Y107" s="221">
        <v>5.161290322580645</v>
      </c>
      <c r="Z107" s="221">
        <v>7.82258064516129</v>
      </c>
      <c r="AA107" s="221">
        <v>6.161290322580645</v>
      </c>
      <c r="AB107" s="222">
        <v>7.82258064516129</v>
      </c>
      <c r="AC107" s="200"/>
      <c r="AD107" s="215"/>
      <c r="AE107" s="218" t="s">
        <v>255</v>
      </c>
      <c r="AF107" s="125">
        <v>21.75</v>
      </c>
      <c r="AG107" s="222">
        <v>225.64</v>
      </c>
      <c r="AH107" s="204"/>
      <c r="AI107" s="215"/>
      <c r="AJ107" s="218" t="s">
        <v>221</v>
      </c>
      <c r="AK107" s="223">
        <v>1.27</v>
      </c>
    </row>
    <row r="108" spans="1:37" x14ac:dyDescent="0.25">
      <c r="A108" s="209"/>
      <c r="B108" s="210" t="s">
        <v>250</v>
      </c>
      <c r="C108" s="100">
        <v>14613.746110000002</v>
      </c>
      <c r="D108" s="101">
        <v>13801.07631</v>
      </c>
      <c r="E108" s="101">
        <v>9708.0840000000007</v>
      </c>
      <c r="F108" s="101">
        <v>4092.9923100000005</v>
      </c>
      <c r="G108" s="103">
        <v>812.66980000000001</v>
      </c>
      <c r="H108" s="211"/>
      <c r="I108" s="209"/>
      <c r="J108" s="210" t="s">
        <v>250</v>
      </c>
      <c r="K108" s="100">
        <v>29247.04997</v>
      </c>
      <c r="L108" s="101">
        <v>26959.63</v>
      </c>
      <c r="M108" s="101">
        <v>116</v>
      </c>
      <c r="N108" s="101">
        <v>26843.63</v>
      </c>
      <c r="O108" s="101">
        <v>2287.4199699999999</v>
      </c>
      <c r="P108" s="101" t="s">
        <v>220</v>
      </c>
      <c r="Q108" s="103">
        <v>54.206033651055307</v>
      </c>
      <c r="R108" s="200"/>
      <c r="S108" s="209"/>
      <c r="T108" s="210" t="s">
        <v>250</v>
      </c>
      <c r="U108" s="107">
        <v>6</v>
      </c>
      <c r="V108" s="109">
        <v>7.5</v>
      </c>
      <c r="W108" s="109">
        <v>6</v>
      </c>
      <c r="X108" s="109">
        <v>7.5</v>
      </c>
      <c r="Y108" s="109">
        <v>5</v>
      </c>
      <c r="Z108" s="109">
        <v>7.5</v>
      </c>
      <c r="AA108" s="109">
        <v>6</v>
      </c>
      <c r="AB108" s="113">
        <v>7.5</v>
      </c>
      <c r="AC108" s="212"/>
      <c r="AD108" s="215"/>
      <c r="AE108" s="210" t="s">
        <v>234</v>
      </c>
      <c r="AF108" s="111">
        <v>21.72</v>
      </c>
      <c r="AG108" s="113">
        <v>223.6</v>
      </c>
      <c r="AH108" s="214"/>
      <c r="AI108" s="215"/>
      <c r="AJ108" s="210" t="s">
        <v>248</v>
      </c>
      <c r="AK108" s="216">
        <v>1.29</v>
      </c>
    </row>
    <row r="109" spans="1:37" s="37" customFormat="1" x14ac:dyDescent="0.25">
      <c r="A109" s="209"/>
      <c r="B109" s="218" t="s">
        <v>232</v>
      </c>
      <c r="C109" s="118">
        <v>13897.482850000002</v>
      </c>
      <c r="D109" s="219">
        <v>13055.438690000001</v>
      </c>
      <c r="E109" s="219">
        <v>8958.6394</v>
      </c>
      <c r="F109" s="219">
        <v>4096.7992899999999</v>
      </c>
      <c r="G109" s="220">
        <v>842.04416000000003</v>
      </c>
      <c r="H109" s="199"/>
      <c r="I109" s="209"/>
      <c r="J109" s="218" t="s">
        <v>232</v>
      </c>
      <c r="K109" s="118">
        <v>29569.540449999997</v>
      </c>
      <c r="L109" s="219">
        <v>26617.629999999997</v>
      </c>
      <c r="M109" s="219">
        <v>116.6</v>
      </c>
      <c r="N109" s="219">
        <v>26501.03</v>
      </c>
      <c r="O109" s="219">
        <v>2951.9104499999999</v>
      </c>
      <c r="P109" s="219" t="s">
        <v>220</v>
      </c>
      <c r="Q109" s="220">
        <v>52.211571240565</v>
      </c>
      <c r="R109" s="200"/>
      <c r="S109" s="209"/>
      <c r="T109" s="218" t="s">
        <v>232</v>
      </c>
      <c r="U109" s="87">
        <v>6</v>
      </c>
      <c r="V109" s="221">
        <v>7.5</v>
      </c>
      <c r="W109" s="221">
        <v>6</v>
      </c>
      <c r="X109" s="221">
        <v>7.5</v>
      </c>
      <c r="Y109" s="221">
        <v>5</v>
      </c>
      <c r="Z109" s="221">
        <v>7.5</v>
      </c>
      <c r="AA109" s="221">
        <v>6</v>
      </c>
      <c r="AB109" s="222">
        <v>7.5</v>
      </c>
      <c r="AC109" s="200"/>
      <c r="AD109" s="215"/>
      <c r="AE109" s="218" t="s">
        <v>221</v>
      </c>
      <c r="AF109" s="125">
        <v>21.72</v>
      </c>
      <c r="AG109" s="222">
        <v>224.89</v>
      </c>
      <c r="AH109" s="204"/>
      <c r="AI109" s="215"/>
      <c r="AJ109" s="218" t="s">
        <v>251</v>
      </c>
      <c r="AK109" s="223">
        <v>1.3</v>
      </c>
    </row>
    <row r="110" spans="1:37" x14ac:dyDescent="0.25">
      <c r="A110" s="209"/>
      <c r="B110" s="210" t="s">
        <v>254</v>
      </c>
      <c r="C110" s="100">
        <v>13448.089250000001</v>
      </c>
      <c r="D110" s="101">
        <v>12677.9835</v>
      </c>
      <c r="E110" s="101">
        <v>8561.4889299999995</v>
      </c>
      <c r="F110" s="101">
        <v>4116.4945699999998</v>
      </c>
      <c r="G110" s="103">
        <v>770.10574999999994</v>
      </c>
      <c r="H110" s="211"/>
      <c r="I110" s="209"/>
      <c r="J110" s="210" t="s">
        <v>254</v>
      </c>
      <c r="K110" s="100">
        <v>29526.92224</v>
      </c>
      <c r="L110" s="101">
        <v>26440.51</v>
      </c>
      <c r="M110" s="101">
        <v>130.30000000000001</v>
      </c>
      <c r="N110" s="101">
        <v>26310.21</v>
      </c>
      <c r="O110" s="101">
        <v>3086.4122400000001</v>
      </c>
      <c r="P110" s="101" t="s">
        <v>220</v>
      </c>
      <c r="Q110" s="103">
        <v>50.861686291225105</v>
      </c>
      <c r="R110" s="200"/>
      <c r="S110" s="209"/>
      <c r="T110" s="210" t="s">
        <v>254</v>
      </c>
      <c r="U110" s="107">
        <v>6</v>
      </c>
      <c r="V110" s="109">
        <v>7.5</v>
      </c>
      <c r="W110" s="109">
        <v>6</v>
      </c>
      <c r="X110" s="109">
        <v>7.5</v>
      </c>
      <c r="Y110" s="109">
        <v>5</v>
      </c>
      <c r="Z110" s="109">
        <v>7.5</v>
      </c>
      <c r="AA110" s="109">
        <v>6</v>
      </c>
      <c r="AB110" s="113">
        <v>7.5</v>
      </c>
      <c r="AC110" s="212"/>
      <c r="AD110" s="215"/>
      <c r="AE110" s="210" t="s">
        <v>248</v>
      </c>
      <c r="AF110" s="111">
        <v>21.82</v>
      </c>
      <c r="AG110" s="113">
        <v>225.87</v>
      </c>
      <c r="AH110" s="214"/>
      <c r="AI110" s="215"/>
      <c r="AJ110" s="210" t="s">
        <v>253</v>
      </c>
      <c r="AK110" s="216">
        <v>1.2</v>
      </c>
    </row>
    <row r="111" spans="1:37" s="37" customFormat="1" x14ac:dyDescent="0.25">
      <c r="A111" s="209"/>
      <c r="B111" s="218" t="s">
        <v>255</v>
      </c>
      <c r="C111" s="118">
        <v>13354.07734</v>
      </c>
      <c r="D111" s="219">
        <v>12791.648650000001</v>
      </c>
      <c r="E111" s="219">
        <v>8665.8089999999993</v>
      </c>
      <c r="F111" s="219">
        <v>4125.8396499999999</v>
      </c>
      <c r="G111" s="220">
        <v>562.42868999999996</v>
      </c>
      <c r="H111" s="199"/>
      <c r="I111" s="209"/>
      <c r="J111" s="218" t="s">
        <v>255</v>
      </c>
      <c r="K111" s="118">
        <v>29619.46614</v>
      </c>
      <c r="L111" s="219">
        <v>26563.93</v>
      </c>
      <c r="M111" s="219">
        <v>135.30000000000001</v>
      </c>
      <c r="N111" s="219">
        <v>26428.63</v>
      </c>
      <c r="O111" s="219">
        <v>3055.5361400000002</v>
      </c>
      <c r="P111" s="219" t="s">
        <v>220</v>
      </c>
      <c r="Q111" s="220">
        <v>50.271467136075124</v>
      </c>
      <c r="R111" s="200"/>
      <c r="S111" s="209"/>
      <c r="T111" s="218" t="s">
        <v>255</v>
      </c>
      <c r="U111" s="87">
        <v>6</v>
      </c>
      <c r="V111" s="221">
        <v>7.5</v>
      </c>
      <c r="W111" s="221">
        <v>6</v>
      </c>
      <c r="X111" s="221">
        <v>7.5</v>
      </c>
      <c r="Y111" s="221">
        <v>5</v>
      </c>
      <c r="Z111" s="221">
        <v>7.5</v>
      </c>
      <c r="AA111" s="221">
        <v>6</v>
      </c>
      <c r="AB111" s="222">
        <v>7.5</v>
      </c>
      <c r="AC111" s="200"/>
      <c r="AD111" s="215"/>
      <c r="AE111" s="218" t="s">
        <v>251</v>
      </c>
      <c r="AF111" s="125">
        <v>22.4</v>
      </c>
      <c r="AG111" s="222">
        <v>231.64</v>
      </c>
      <c r="AH111" s="204"/>
      <c r="AI111" s="215"/>
      <c r="AJ111" s="218" t="s">
        <v>245</v>
      </c>
      <c r="AK111" s="223">
        <v>1.21</v>
      </c>
    </row>
    <row r="112" spans="1:37" x14ac:dyDescent="0.25">
      <c r="A112" s="209"/>
      <c r="B112" s="210" t="s">
        <v>234</v>
      </c>
      <c r="C112" s="100">
        <v>13022.195240000001</v>
      </c>
      <c r="D112" s="101">
        <v>12684.420249999999</v>
      </c>
      <c r="E112" s="101">
        <v>8542.385839999999</v>
      </c>
      <c r="F112" s="101">
        <v>4142.0344100000002</v>
      </c>
      <c r="G112" s="103">
        <v>337.77499</v>
      </c>
      <c r="H112" s="211"/>
      <c r="I112" s="209"/>
      <c r="J112" s="210" t="s">
        <v>234</v>
      </c>
      <c r="K112" s="100">
        <v>29598.213640000002</v>
      </c>
      <c r="L112" s="101">
        <v>26465.530000000002</v>
      </c>
      <c r="M112" s="101">
        <v>198.2</v>
      </c>
      <c r="N112" s="101">
        <v>26267.33</v>
      </c>
      <c r="O112" s="101">
        <v>3132.6836400000002</v>
      </c>
      <c r="P112" s="101" t="s">
        <v>220</v>
      </c>
      <c r="Q112" s="103">
        <v>49.204362202457311</v>
      </c>
      <c r="R112" s="200"/>
      <c r="S112" s="209"/>
      <c r="T112" s="210" t="s">
        <v>234</v>
      </c>
      <c r="U112" s="107">
        <v>6</v>
      </c>
      <c r="V112" s="109">
        <v>7.5</v>
      </c>
      <c r="W112" s="109">
        <v>6</v>
      </c>
      <c r="X112" s="109">
        <v>7.5</v>
      </c>
      <c r="Y112" s="109">
        <v>5</v>
      </c>
      <c r="Z112" s="109">
        <v>7.5</v>
      </c>
      <c r="AA112" s="109">
        <v>6</v>
      </c>
      <c r="AB112" s="113">
        <v>7.5</v>
      </c>
      <c r="AC112" s="212"/>
      <c r="AD112" s="215"/>
      <c r="AE112" s="210" t="s">
        <v>253</v>
      </c>
      <c r="AF112" s="111">
        <v>22.64</v>
      </c>
      <c r="AG112" s="113">
        <v>235.49</v>
      </c>
      <c r="AH112" s="214"/>
      <c r="AI112" s="215"/>
      <c r="AJ112" s="210" t="s">
        <v>249</v>
      </c>
      <c r="AK112" s="216">
        <v>1.1499999999999999</v>
      </c>
    </row>
    <row r="113" spans="1:37" s="37" customFormat="1" x14ac:dyDescent="0.25">
      <c r="A113" s="209"/>
      <c r="B113" s="218" t="s">
        <v>221</v>
      </c>
      <c r="C113" s="118">
        <v>12651.713479999999</v>
      </c>
      <c r="D113" s="219">
        <v>12238.6852</v>
      </c>
      <c r="E113" s="219">
        <v>8096.7099900000012</v>
      </c>
      <c r="F113" s="219">
        <v>4141.9752099999996</v>
      </c>
      <c r="G113" s="220">
        <v>413.02828000000005</v>
      </c>
      <c r="H113" s="199"/>
      <c r="I113" s="209"/>
      <c r="J113" s="218" t="s">
        <v>221</v>
      </c>
      <c r="K113" s="118">
        <v>29766.739170000001</v>
      </c>
      <c r="L113" s="219">
        <v>25880.3</v>
      </c>
      <c r="M113" s="219">
        <v>143.55000000000001</v>
      </c>
      <c r="N113" s="219">
        <v>25736.75</v>
      </c>
      <c r="O113" s="219">
        <v>3886.4391700000001</v>
      </c>
      <c r="P113" s="219" t="s">
        <v>220</v>
      </c>
      <c r="Q113" s="220">
        <v>48.885497772436949</v>
      </c>
      <c r="R113" s="200"/>
      <c r="S113" s="209"/>
      <c r="T113" s="218" t="s">
        <v>221</v>
      </c>
      <c r="U113" s="87">
        <v>6</v>
      </c>
      <c r="V113" s="221">
        <v>7.5</v>
      </c>
      <c r="W113" s="221">
        <v>6</v>
      </c>
      <c r="X113" s="221">
        <v>7.5</v>
      </c>
      <c r="Y113" s="221">
        <v>5</v>
      </c>
      <c r="Z113" s="221">
        <v>7.5</v>
      </c>
      <c r="AA113" s="221">
        <v>6</v>
      </c>
      <c r="AB113" s="222">
        <v>7.5</v>
      </c>
      <c r="AC113" s="200"/>
      <c r="AD113" s="215"/>
      <c r="AE113" s="218" t="s">
        <v>245</v>
      </c>
      <c r="AF113" s="125">
        <v>22.89</v>
      </c>
      <c r="AG113" s="222">
        <v>238.51</v>
      </c>
      <c r="AH113" s="204"/>
      <c r="AI113" s="215" t="s">
        <v>272</v>
      </c>
      <c r="AJ113" s="218" t="s">
        <v>247</v>
      </c>
      <c r="AK113" s="223">
        <v>1.1299999999999999</v>
      </c>
    </row>
    <row r="114" spans="1:37" x14ac:dyDescent="0.25">
      <c r="A114" s="209"/>
      <c r="B114" s="210" t="s">
        <v>248</v>
      </c>
      <c r="C114" s="100">
        <v>13619.257490000002</v>
      </c>
      <c r="D114" s="101">
        <v>12877.88053</v>
      </c>
      <c r="E114" s="101">
        <v>8763.9569700000011</v>
      </c>
      <c r="F114" s="101">
        <v>4113.9235600000002</v>
      </c>
      <c r="G114" s="103">
        <v>741.37695999999994</v>
      </c>
      <c r="H114" s="211"/>
      <c r="I114" s="209"/>
      <c r="J114" s="210" t="s">
        <v>248</v>
      </c>
      <c r="K114" s="100">
        <v>29671.85497</v>
      </c>
      <c r="L114" s="101">
        <v>27896.61</v>
      </c>
      <c r="M114" s="101">
        <v>117.05</v>
      </c>
      <c r="N114" s="101">
        <v>27779.56</v>
      </c>
      <c r="O114" s="101">
        <v>1775.24497</v>
      </c>
      <c r="P114" s="101" t="s">
        <v>220</v>
      </c>
      <c r="Q114" s="103">
        <v>48.820474925089471</v>
      </c>
      <c r="R114" s="200"/>
      <c r="S114" s="209"/>
      <c r="T114" s="210" t="s">
        <v>248</v>
      </c>
      <c r="U114" s="107">
        <v>6</v>
      </c>
      <c r="V114" s="109">
        <v>7.5</v>
      </c>
      <c r="W114" s="109">
        <v>6</v>
      </c>
      <c r="X114" s="109">
        <v>7.5</v>
      </c>
      <c r="Y114" s="109">
        <v>5</v>
      </c>
      <c r="Z114" s="109">
        <v>7.5</v>
      </c>
      <c r="AA114" s="109">
        <v>6</v>
      </c>
      <c r="AB114" s="113">
        <v>7.5</v>
      </c>
      <c r="AC114" s="212"/>
      <c r="AD114" s="215"/>
      <c r="AE114" s="210" t="s">
        <v>249</v>
      </c>
      <c r="AF114" s="111">
        <v>22.57</v>
      </c>
      <c r="AG114" s="113">
        <v>235.86</v>
      </c>
      <c r="AH114" s="214"/>
      <c r="AI114" s="215"/>
      <c r="AJ114" s="210" t="s">
        <v>250</v>
      </c>
      <c r="AK114" s="216">
        <v>1.18</v>
      </c>
    </row>
    <row r="115" spans="1:37" s="37" customFormat="1" x14ac:dyDescent="0.25">
      <c r="A115" s="209"/>
      <c r="B115" s="218" t="s">
        <v>251</v>
      </c>
      <c r="C115" s="118">
        <v>13679.094469999998</v>
      </c>
      <c r="D115" s="219">
        <v>12791.180719999998</v>
      </c>
      <c r="E115" s="219">
        <v>8726.3388599999998</v>
      </c>
      <c r="F115" s="219">
        <v>4064.8418599999995</v>
      </c>
      <c r="G115" s="220">
        <v>887.91375000000005</v>
      </c>
      <c r="H115" s="199"/>
      <c r="I115" s="209"/>
      <c r="J115" s="218" t="s">
        <v>251</v>
      </c>
      <c r="K115" s="118">
        <v>30552.929469999999</v>
      </c>
      <c r="L115" s="219">
        <v>28947.43</v>
      </c>
      <c r="M115" s="219">
        <v>150.80000000000001</v>
      </c>
      <c r="N115" s="219">
        <v>28796.63</v>
      </c>
      <c r="O115" s="219">
        <v>1605.49947</v>
      </c>
      <c r="P115" s="219" t="s">
        <v>220</v>
      </c>
      <c r="Q115" s="220">
        <v>47.2549530994634</v>
      </c>
      <c r="R115" s="200"/>
      <c r="S115" s="209"/>
      <c r="T115" s="218" t="s">
        <v>251</v>
      </c>
      <c r="U115" s="87">
        <v>6</v>
      </c>
      <c r="V115" s="221">
        <v>7.5</v>
      </c>
      <c r="W115" s="221">
        <v>6</v>
      </c>
      <c r="X115" s="221">
        <v>7.5</v>
      </c>
      <c r="Y115" s="221">
        <v>5</v>
      </c>
      <c r="Z115" s="221">
        <v>7.5</v>
      </c>
      <c r="AA115" s="221">
        <v>6</v>
      </c>
      <c r="AB115" s="222">
        <v>7.5</v>
      </c>
      <c r="AC115" s="200"/>
      <c r="AD115" s="215" t="s">
        <v>270</v>
      </c>
      <c r="AE115" s="218" t="s">
        <v>247</v>
      </c>
      <c r="AF115" s="125">
        <v>22.6</v>
      </c>
      <c r="AG115" s="222">
        <v>236.01</v>
      </c>
      <c r="AH115" s="204"/>
      <c r="AI115" s="215"/>
      <c r="AJ115" s="218" t="s">
        <v>232</v>
      </c>
      <c r="AK115" s="223">
        <v>1.21</v>
      </c>
    </row>
    <row r="116" spans="1:37" x14ac:dyDescent="0.25">
      <c r="A116" s="209"/>
      <c r="B116" s="210" t="s">
        <v>253</v>
      </c>
      <c r="C116" s="100">
        <v>13665.47942</v>
      </c>
      <c r="D116" s="101">
        <v>13132.91689</v>
      </c>
      <c r="E116" s="101">
        <v>9094.3991900000001</v>
      </c>
      <c r="F116" s="101">
        <v>4038.5177000000008</v>
      </c>
      <c r="G116" s="103">
        <v>532.56253000000004</v>
      </c>
      <c r="H116" s="211"/>
      <c r="I116" s="209"/>
      <c r="J116" s="210" t="s">
        <v>253</v>
      </c>
      <c r="K116" s="100">
        <v>31105.842770000003</v>
      </c>
      <c r="L116" s="101">
        <v>29324.510000000002</v>
      </c>
      <c r="M116" s="101">
        <v>170.45</v>
      </c>
      <c r="N116" s="101">
        <v>29154.06</v>
      </c>
      <c r="O116" s="101">
        <v>1781.33277</v>
      </c>
      <c r="P116" s="101" t="s">
        <v>220</v>
      </c>
      <c r="Q116" s="103">
        <v>46.600878991669418</v>
      </c>
      <c r="R116" s="200"/>
      <c r="S116" s="209"/>
      <c r="T116" s="210" t="s">
        <v>253</v>
      </c>
      <c r="U116" s="107">
        <v>6</v>
      </c>
      <c r="V116" s="109">
        <v>7.5</v>
      </c>
      <c r="W116" s="109">
        <v>6</v>
      </c>
      <c r="X116" s="109">
        <v>7.5</v>
      </c>
      <c r="Y116" s="109">
        <v>5</v>
      </c>
      <c r="Z116" s="109">
        <v>7.5</v>
      </c>
      <c r="AA116" s="109">
        <v>6</v>
      </c>
      <c r="AB116" s="113">
        <v>7.5</v>
      </c>
      <c r="AC116" s="212"/>
      <c r="AD116" s="215"/>
      <c r="AE116" s="210" t="s">
        <v>250</v>
      </c>
      <c r="AF116" s="111">
        <v>20.58</v>
      </c>
      <c r="AG116" s="113">
        <v>236.73</v>
      </c>
      <c r="AH116" s="214"/>
      <c r="AI116" s="215"/>
      <c r="AJ116" s="210" t="s">
        <v>254</v>
      </c>
      <c r="AK116" s="216">
        <v>1.25</v>
      </c>
    </row>
    <row r="117" spans="1:37" s="37" customFormat="1" x14ac:dyDescent="0.25">
      <c r="A117" s="209"/>
      <c r="B117" s="218" t="s">
        <v>245</v>
      </c>
      <c r="C117" s="118">
        <v>13827.528639999999</v>
      </c>
      <c r="D117" s="219">
        <v>13182.923969999998</v>
      </c>
      <c r="E117" s="219">
        <v>9167.4477699999989</v>
      </c>
      <c r="F117" s="219">
        <v>4015.4762000000001</v>
      </c>
      <c r="G117" s="220">
        <v>644.60467000000006</v>
      </c>
      <c r="H117" s="199"/>
      <c r="I117" s="209"/>
      <c r="J117" s="218" t="s">
        <v>245</v>
      </c>
      <c r="K117" s="118">
        <v>29890.633979999999</v>
      </c>
      <c r="L117" s="219">
        <v>28136.61</v>
      </c>
      <c r="M117" s="219">
        <v>236.7</v>
      </c>
      <c r="N117" s="219">
        <v>27899.91</v>
      </c>
      <c r="O117" s="219">
        <v>1754.0239799999999</v>
      </c>
      <c r="P117" s="219" t="s">
        <v>220</v>
      </c>
      <c r="Q117" s="220">
        <v>49.144259525223539</v>
      </c>
      <c r="R117" s="200"/>
      <c r="S117" s="209"/>
      <c r="T117" s="218" t="s">
        <v>245</v>
      </c>
      <c r="U117" s="87">
        <v>6</v>
      </c>
      <c r="V117" s="221">
        <v>7.5</v>
      </c>
      <c r="W117" s="221">
        <v>6</v>
      </c>
      <c r="X117" s="221">
        <v>7.5</v>
      </c>
      <c r="Y117" s="221">
        <v>5</v>
      </c>
      <c r="Z117" s="221">
        <v>7.5</v>
      </c>
      <c r="AA117" s="221">
        <v>6</v>
      </c>
      <c r="AB117" s="222">
        <v>7.5</v>
      </c>
      <c r="AC117" s="200"/>
      <c r="AD117" s="215"/>
      <c r="AE117" s="218" t="s">
        <v>232</v>
      </c>
      <c r="AF117" s="125">
        <v>22.52</v>
      </c>
      <c r="AG117" s="222">
        <v>235.97</v>
      </c>
      <c r="AH117" s="204"/>
      <c r="AI117" s="215"/>
      <c r="AJ117" s="218" t="s">
        <v>255</v>
      </c>
      <c r="AK117" s="223">
        <v>1.33</v>
      </c>
    </row>
    <row r="118" spans="1:37" x14ac:dyDescent="0.25">
      <c r="A118" s="209"/>
      <c r="B118" s="210" t="s">
        <v>249</v>
      </c>
      <c r="C118" s="100">
        <v>13494.187450000001</v>
      </c>
      <c r="D118" s="101">
        <v>13030.051150000001</v>
      </c>
      <c r="E118" s="101">
        <v>9024.2236499999999</v>
      </c>
      <c r="F118" s="101">
        <v>4005.8274999999999</v>
      </c>
      <c r="G118" s="103">
        <v>464.13630000000001</v>
      </c>
      <c r="H118" s="211"/>
      <c r="I118" s="209"/>
      <c r="J118" s="210" t="s">
        <v>249</v>
      </c>
      <c r="K118" s="100">
        <v>28469.223679999999</v>
      </c>
      <c r="L118" s="101">
        <v>26766.399999999998</v>
      </c>
      <c r="M118" s="101">
        <v>195.55</v>
      </c>
      <c r="N118" s="101">
        <v>26570.85</v>
      </c>
      <c r="O118" s="101">
        <v>1702.82368</v>
      </c>
      <c r="P118" s="101" t="s">
        <v>220</v>
      </c>
      <c r="Q118" s="103">
        <v>50.414652138502014</v>
      </c>
      <c r="R118" s="200"/>
      <c r="S118" s="209"/>
      <c r="T118" s="210" t="s">
        <v>249</v>
      </c>
      <c r="U118" s="107">
        <v>6</v>
      </c>
      <c r="V118" s="109">
        <v>7.5</v>
      </c>
      <c r="W118" s="109">
        <v>6</v>
      </c>
      <c r="X118" s="109">
        <v>7.5</v>
      </c>
      <c r="Y118" s="109">
        <v>5</v>
      </c>
      <c r="Z118" s="109">
        <v>7.5</v>
      </c>
      <c r="AA118" s="109">
        <v>6</v>
      </c>
      <c r="AB118" s="113">
        <v>7.5</v>
      </c>
      <c r="AC118" s="212"/>
      <c r="AD118" s="215"/>
      <c r="AE118" s="210" t="s">
        <v>254</v>
      </c>
      <c r="AF118" s="111">
        <v>22.31</v>
      </c>
      <c r="AG118" s="113">
        <v>233.71</v>
      </c>
      <c r="AH118" s="214"/>
      <c r="AI118" s="215"/>
      <c r="AJ118" s="210" t="s">
        <v>234</v>
      </c>
      <c r="AK118" s="216">
        <v>1.37</v>
      </c>
    </row>
    <row r="119" spans="1:37" s="37" customFormat="1" x14ac:dyDescent="0.25">
      <c r="A119" s="209" t="s">
        <v>246</v>
      </c>
      <c r="B119" s="218" t="s">
        <v>247</v>
      </c>
      <c r="C119" s="118">
        <v>13069.477209999999</v>
      </c>
      <c r="D119" s="219">
        <v>12557.28702</v>
      </c>
      <c r="E119" s="219">
        <v>8548.8738599999997</v>
      </c>
      <c r="F119" s="219">
        <v>4008.4131600000001</v>
      </c>
      <c r="G119" s="220">
        <v>512.19019000000003</v>
      </c>
      <c r="H119" s="199"/>
      <c r="I119" s="209" t="s">
        <v>246</v>
      </c>
      <c r="J119" s="218" t="s">
        <v>247</v>
      </c>
      <c r="K119" s="118">
        <v>27127.935219999999</v>
      </c>
      <c r="L119" s="219">
        <v>25694.63</v>
      </c>
      <c r="M119" s="219">
        <v>268.5</v>
      </c>
      <c r="N119" s="219">
        <v>25426.13</v>
      </c>
      <c r="O119" s="219">
        <v>1433.30522</v>
      </c>
      <c r="P119" s="219" t="s">
        <v>220</v>
      </c>
      <c r="Q119" s="220">
        <v>50.86462505978875</v>
      </c>
      <c r="R119" s="200"/>
      <c r="S119" s="209" t="s">
        <v>246</v>
      </c>
      <c r="T119" s="218" t="s">
        <v>247</v>
      </c>
      <c r="U119" s="87">
        <v>6</v>
      </c>
      <c r="V119" s="221">
        <v>7.5</v>
      </c>
      <c r="W119" s="221">
        <v>6</v>
      </c>
      <c r="X119" s="221">
        <v>7.5</v>
      </c>
      <c r="Y119" s="221">
        <v>5</v>
      </c>
      <c r="Z119" s="221">
        <v>7.5</v>
      </c>
      <c r="AA119" s="221">
        <v>6</v>
      </c>
      <c r="AB119" s="222">
        <v>7.5</v>
      </c>
      <c r="AC119" s="200"/>
      <c r="AD119" s="215"/>
      <c r="AE119" s="218" t="s">
        <v>255</v>
      </c>
      <c r="AF119" s="125">
        <v>22.23</v>
      </c>
      <c r="AG119" s="222">
        <v>232.69</v>
      </c>
      <c r="AH119" s="204"/>
      <c r="AI119" s="215"/>
      <c r="AJ119" s="218" t="s">
        <v>221</v>
      </c>
      <c r="AK119" s="223">
        <v>1.32</v>
      </c>
    </row>
    <row r="120" spans="1:37" x14ac:dyDescent="0.25">
      <c r="A120" s="209"/>
      <c r="B120" s="210" t="s">
        <v>250</v>
      </c>
      <c r="C120" s="100">
        <v>12133.420980000001</v>
      </c>
      <c r="D120" s="101">
        <v>11674.883019999999</v>
      </c>
      <c r="E120" s="101">
        <v>7656.9180500000002</v>
      </c>
      <c r="F120" s="101">
        <v>4017.9649700000004</v>
      </c>
      <c r="G120" s="103">
        <v>458.53796</v>
      </c>
      <c r="H120" s="211"/>
      <c r="I120" s="209"/>
      <c r="J120" s="210" t="s">
        <v>250</v>
      </c>
      <c r="K120" s="100">
        <v>27498.634670000003</v>
      </c>
      <c r="L120" s="101">
        <v>25024.510000000002</v>
      </c>
      <c r="M120" s="101">
        <v>289.2</v>
      </c>
      <c r="N120" s="101">
        <v>24735.31</v>
      </c>
      <c r="O120" s="101">
        <v>2474.1246700000002</v>
      </c>
      <c r="P120" s="101" t="s">
        <v>220</v>
      </c>
      <c r="Q120" s="103">
        <v>48.486148100402367</v>
      </c>
      <c r="R120" s="200"/>
      <c r="S120" s="209"/>
      <c r="T120" s="210" t="s">
        <v>250</v>
      </c>
      <c r="U120" s="107">
        <v>6</v>
      </c>
      <c r="V120" s="109">
        <v>7.5</v>
      </c>
      <c r="W120" s="109">
        <v>6</v>
      </c>
      <c r="X120" s="109">
        <v>7.5</v>
      </c>
      <c r="Y120" s="109">
        <v>5</v>
      </c>
      <c r="Z120" s="109">
        <v>7.5</v>
      </c>
      <c r="AA120" s="109">
        <v>6</v>
      </c>
      <c r="AB120" s="113">
        <v>7.5</v>
      </c>
      <c r="AC120" s="212"/>
      <c r="AD120" s="215"/>
      <c r="AE120" s="210" t="s">
        <v>234</v>
      </c>
      <c r="AF120" s="111">
        <v>22.28</v>
      </c>
      <c r="AG120" s="113">
        <v>233.87</v>
      </c>
      <c r="AH120" s="214"/>
      <c r="AI120" s="215"/>
      <c r="AJ120" s="210" t="s">
        <v>248</v>
      </c>
      <c r="AK120" s="216">
        <v>1.31</v>
      </c>
    </row>
    <row r="121" spans="1:37" s="37" customFormat="1" x14ac:dyDescent="0.25">
      <c r="A121" s="209"/>
      <c r="B121" s="218" t="s">
        <v>232</v>
      </c>
      <c r="C121" s="118">
        <v>10927.367110000001</v>
      </c>
      <c r="D121" s="219">
        <v>10378.112730000001</v>
      </c>
      <c r="E121" s="219">
        <v>6332.8856900000001</v>
      </c>
      <c r="F121" s="219">
        <v>4045.2270400000002</v>
      </c>
      <c r="G121" s="220">
        <v>549.25437999999997</v>
      </c>
      <c r="H121" s="199"/>
      <c r="I121" s="209"/>
      <c r="J121" s="218" t="s">
        <v>232</v>
      </c>
      <c r="K121" s="118">
        <v>27280.236990000001</v>
      </c>
      <c r="L121" s="219">
        <v>23858.960000000003</v>
      </c>
      <c r="M121" s="219">
        <v>240.15</v>
      </c>
      <c r="N121" s="219">
        <v>23618.81</v>
      </c>
      <c r="O121" s="219">
        <v>3421.2769899999998</v>
      </c>
      <c r="P121" s="219" t="s">
        <v>220</v>
      </c>
      <c r="Q121" s="220">
        <v>45.799846724249505</v>
      </c>
      <c r="R121" s="200"/>
      <c r="S121" s="209"/>
      <c r="T121" s="218" t="s">
        <v>232</v>
      </c>
      <c r="U121" s="87">
        <v>6</v>
      </c>
      <c r="V121" s="221">
        <v>7.5</v>
      </c>
      <c r="W121" s="221">
        <v>6</v>
      </c>
      <c r="X121" s="221">
        <v>7.5</v>
      </c>
      <c r="Y121" s="221">
        <v>5</v>
      </c>
      <c r="Z121" s="221">
        <v>7.5</v>
      </c>
      <c r="AA121" s="221">
        <v>6</v>
      </c>
      <c r="AB121" s="222">
        <v>7.5</v>
      </c>
      <c r="AC121" s="200"/>
      <c r="AD121" s="215"/>
      <c r="AE121" s="218" t="s">
        <v>221</v>
      </c>
      <c r="AF121" s="125">
        <v>22.34</v>
      </c>
      <c r="AG121" s="222">
        <v>234.56</v>
      </c>
      <c r="AH121" s="204"/>
      <c r="AI121" s="215"/>
      <c r="AJ121" s="218" t="s">
        <v>251</v>
      </c>
      <c r="AK121" s="223">
        <v>1.27</v>
      </c>
    </row>
    <row r="122" spans="1:37" x14ac:dyDescent="0.25">
      <c r="A122" s="209"/>
      <c r="B122" s="210" t="s">
        <v>254</v>
      </c>
      <c r="C122" s="100">
        <v>10633.16266</v>
      </c>
      <c r="D122" s="101">
        <v>10011.06093</v>
      </c>
      <c r="E122" s="101">
        <v>5923.7547500000001</v>
      </c>
      <c r="F122" s="101">
        <v>4087.3061799999996</v>
      </c>
      <c r="G122" s="103">
        <v>622.10172999999998</v>
      </c>
      <c r="H122" s="211"/>
      <c r="I122" s="209"/>
      <c r="J122" s="210" t="s">
        <v>254</v>
      </c>
      <c r="K122" s="100">
        <v>26985.54968</v>
      </c>
      <c r="L122" s="101">
        <v>23327.86</v>
      </c>
      <c r="M122" s="101">
        <v>197.5</v>
      </c>
      <c r="N122" s="101">
        <v>23130.36</v>
      </c>
      <c r="O122" s="101">
        <v>3657.68968</v>
      </c>
      <c r="P122" s="101" t="s">
        <v>220</v>
      </c>
      <c r="Q122" s="103">
        <v>45.581389205868007</v>
      </c>
      <c r="R122" s="200"/>
      <c r="S122" s="209"/>
      <c r="T122" s="210" t="s">
        <v>254</v>
      </c>
      <c r="U122" s="107">
        <v>6</v>
      </c>
      <c r="V122" s="109">
        <v>7.5</v>
      </c>
      <c r="W122" s="109">
        <v>6</v>
      </c>
      <c r="X122" s="109">
        <v>7.5</v>
      </c>
      <c r="Y122" s="109">
        <v>5</v>
      </c>
      <c r="Z122" s="109">
        <v>7.5</v>
      </c>
      <c r="AA122" s="109">
        <v>6</v>
      </c>
      <c r="AB122" s="113">
        <v>7.5</v>
      </c>
      <c r="AC122" s="212"/>
      <c r="AD122" s="215"/>
      <c r="AE122" s="210" t="s">
        <v>248</v>
      </c>
      <c r="AF122" s="111">
        <v>22.45</v>
      </c>
      <c r="AG122" s="113">
        <v>235.82</v>
      </c>
      <c r="AH122" s="214"/>
      <c r="AI122" s="215"/>
      <c r="AJ122" s="210" t="s">
        <v>253</v>
      </c>
      <c r="AK122" s="216">
        <v>1.25</v>
      </c>
    </row>
    <row r="123" spans="1:37" s="37" customFormat="1" x14ac:dyDescent="0.25">
      <c r="A123" s="209"/>
      <c r="B123" s="218" t="s">
        <v>255</v>
      </c>
      <c r="C123" s="118">
        <v>10563.202579999999</v>
      </c>
      <c r="D123" s="219">
        <v>10020.347760000001</v>
      </c>
      <c r="E123" s="219">
        <v>5884.20291</v>
      </c>
      <c r="F123" s="219">
        <v>4136.1448499999997</v>
      </c>
      <c r="G123" s="220">
        <v>542.8548199999999</v>
      </c>
      <c r="H123" s="199"/>
      <c r="I123" s="209"/>
      <c r="J123" s="218" t="s">
        <v>255</v>
      </c>
      <c r="K123" s="118">
        <v>26394.804730000003</v>
      </c>
      <c r="L123" s="219">
        <v>23185.100000000002</v>
      </c>
      <c r="M123" s="219">
        <v>258.7</v>
      </c>
      <c r="N123" s="219">
        <v>22926.400000000001</v>
      </c>
      <c r="O123" s="219">
        <v>3209.7047300000004</v>
      </c>
      <c r="P123" s="219" t="s">
        <v>220</v>
      </c>
      <c r="Q123" s="220">
        <v>45.560306317419368</v>
      </c>
      <c r="R123" s="200"/>
      <c r="S123" s="209"/>
      <c r="T123" s="218" t="s">
        <v>255</v>
      </c>
      <c r="U123" s="87">
        <v>6</v>
      </c>
      <c r="V123" s="221">
        <v>7.5</v>
      </c>
      <c r="W123" s="221">
        <v>6</v>
      </c>
      <c r="X123" s="221">
        <v>7.5</v>
      </c>
      <c r="Y123" s="221">
        <v>5</v>
      </c>
      <c r="Z123" s="221">
        <v>7.5</v>
      </c>
      <c r="AA123" s="221">
        <v>6</v>
      </c>
      <c r="AB123" s="222">
        <v>7.5</v>
      </c>
      <c r="AC123" s="200"/>
      <c r="AD123" s="215"/>
      <c r="AE123" s="218" t="s">
        <v>251</v>
      </c>
      <c r="AF123" s="125">
        <v>22.63</v>
      </c>
      <c r="AG123" s="222">
        <v>237.49</v>
      </c>
      <c r="AH123" s="204"/>
      <c r="AI123" s="215"/>
      <c r="AJ123" s="218" t="s">
        <v>245</v>
      </c>
      <c r="AK123" s="223">
        <v>1.2</v>
      </c>
    </row>
    <row r="124" spans="1:37" x14ac:dyDescent="0.25">
      <c r="A124" s="209"/>
      <c r="B124" s="210" t="s">
        <v>234</v>
      </c>
      <c r="C124" s="100">
        <v>10181.382890000001</v>
      </c>
      <c r="D124" s="101">
        <v>9868.3587299999999</v>
      </c>
      <c r="E124" s="101">
        <v>5683.7822800000004</v>
      </c>
      <c r="F124" s="101">
        <v>4184.5764500000005</v>
      </c>
      <c r="G124" s="103">
        <v>313.02415999999999</v>
      </c>
      <c r="H124" s="211"/>
      <c r="I124" s="209"/>
      <c r="J124" s="210" t="s">
        <v>234</v>
      </c>
      <c r="K124" s="100">
        <v>26399.100780000001</v>
      </c>
      <c r="L124" s="101">
        <v>22982.79</v>
      </c>
      <c r="M124" s="101">
        <v>196.9</v>
      </c>
      <c r="N124" s="101">
        <v>22785.89</v>
      </c>
      <c r="O124" s="101">
        <v>3416.3107799999998</v>
      </c>
      <c r="P124" s="101" t="s">
        <v>220</v>
      </c>
      <c r="Q124" s="103">
        <v>44.300030109486272</v>
      </c>
      <c r="R124" s="200"/>
      <c r="S124" s="209"/>
      <c r="T124" s="210" t="s">
        <v>234</v>
      </c>
      <c r="U124" s="107">
        <v>6</v>
      </c>
      <c r="V124" s="109">
        <v>7.5</v>
      </c>
      <c r="W124" s="109">
        <v>6</v>
      </c>
      <c r="X124" s="109">
        <v>7.5</v>
      </c>
      <c r="Y124" s="109">
        <v>5</v>
      </c>
      <c r="Z124" s="109">
        <v>7.5</v>
      </c>
      <c r="AA124" s="109">
        <v>6</v>
      </c>
      <c r="AB124" s="113">
        <v>7.5</v>
      </c>
      <c r="AC124" s="212"/>
      <c r="AD124" s="215"/>
      <c r="AE124" s="210" t="s">
        <v>253</v>
      </c>
      <c r="AF124" s="111">
        <v>23.15</v>
      </c>
      <c r="AG124" s="113">
        <v>243.08</v>
      </c>
      <c r="AH124" s="214"/>
      <c r="AI124" s="215"/>
      <c r="AJ124" s="210" t="s">
        <v>249</v>
      </c>
      <c r="AK124" s="216">
        <v>1.1599999999999999</v>
      </c>
    </row>
    <row r="125" spans="1:37" s="37" customFormat="1" x14ac:dyDescent="0.25">
      <c r="A125" s="209"/>
      <c r="B125" s="218" t="s">
        <v>221</v>
      </c>
      <c r="C125" s="118">
        <v>10311.813659999998</v>
      </c>
      <c r="D125" s="219">
        <v>9983.2690799999982</v>
      </c>
      <c r="E125" s="219">
        <v>5754.8250599999992</v>
      </c>
      <c r="F125" s="219">
        <v>4228.4440199999999</v>
      </c>
      <c r="G125" s="220">
        <v>328.54458</v>
      </c>
      <c r="H125" s="199"/>
      <c r="I125" s="209"/>
      <c r="J125" s="218" t="s">
        <v>221</v>
      </c>
      <c r="K125" s="118">
        <v>26999.173610000002</v>
      </c>
      <c r="L125" s="219">
        <v>23768.780000000002</v>
      </c>
      <c r="M125" s="219">
        <v>248.65</v>
      </c>
      <c r="N125" s="219">
        <v>23520.13</v>
      </c>
      <c r="O125" s="219">
        <v>3230.3936100000001</v>
      </c>
      <c r="P125" s="219" t="s">
        <v>220</v>
      </c>
      <c r="Q125" s="220">
        <v>43.38385756441852</v>
      </c>
      <c r="R125" s="200"/>
      <c r="S125" s="209"/>
      <c r="T125" s="218" t="s">
        <v>221</v>
      </c>
      <c r="U125" s="87">
        <v>6</v>
      </c>
      <c r="V125" s="221">
        <v>7.5</v>
      </c>
      <c r="W125" s="221">
        <v>6</v>
      </c>
      <c r="X125" s="221">
        <v>7.5</v>
      </c>
      <c r="Y125" s="221">
        <v>5</v>
      </c>
      <c r="Z125" s="221">
        <v>7.5</v>
      </c>
      <c r="AA125" s="221">
        <v>6</v>
      </c>
      <c r="AB125" s="222">
        <v>7.5</v>
      </c>
      <c r="AC125" s="200"/>
      <c r="AD125" s="215"/>
      <c r="AE125" s="218" t="s">
        <v>245</v>
      </c>
      <c r="AF125" s="125">
        <v>22.9</v>
      </c>
      <c r="AG125" s="222">
        <v>240.01</v>
      </c>
      <c r="AH125" s="204"/>
      <c r="AI125" s="215" t="s">
        <v>273</v>
      </c>
      <c r="AJ125" s="218" t="s">
        <v>247</v>
      </c>
      <c r="AK125" s="223">
        <v>1.17</v>
      </c>
    </row>
    <row r="126" spans="1:37" x14ac:dyDescent="0.25">
      <c r="A126" s="209"/>
      <c r="B126" s="210" t="s">
        <v>248</v>
      </c>
      <c r="C126" s="100">
        <v>10943.697819999999</v>
      </c>
      <c r="D126" s="101">
        <v>10220.012530000002</v>
      </c>
      <c r="E126" s="101">
        <v>6009.6809800000001</v>
      </c>
      <c r="F126" s="101">
        <v>4210.3315499999999</v>
      </c>
      <c r="G126" s="103">
        <v>723.68529000000001</v>
      </c>
      <c r="H126" s="211"/>
      <c r="I126" s="209"/>
      <c r="J126" s="210" t="s">
        <v>248</v>
      </c>
      <c r="K126" s="100">
        <v>27969.841560000001</v>
      </c>
      <c r="L126" s="101">
        <v>25421.119999999999</v>
      </c>
      <c r="M126" s="101">
        <v>279.95</v>
      </c>
      <c r="N126" s="101">
        <v>25141.17</v>
      </c>
      <c r="O126" s="101">
        <v>2548.72156</v>
      </c>
      <c r="P126" s="101" t="s">
        <v>220</v>
      </c>
      <c r="Q126" s="103">
        <v>43.049628891252631</v>
      </c>
      <c r="R126" s="200"/>
      <c r="S126" s="209"/>
      <c r="T126" s="210" t="s">
        <v>248</v>
      </c>
      <c r="U126" s="107">
        <v>6</v>
      </c>
      <c r="V126" s="109">
        <v>7.5</v>
      </c>
      <c r="W126" s="109">
        <v>6</v>
      </c>
      <c r="X126" s="109">
        <v>7.5</v>
      </c>
      <c r="Y126" s="109">
        <v>5</v>
      </c>
      <c r="Z126" s="109">
        <v>7.5</v>
      </c>
      <c r="AA126" s="109">
        <v>6</v>
      </c>
      <c r="AB126" s="113">
        <v>7.5</v>
      </c>
      <c r="AC126" s="212"/>
      <c r="AD126" s="215"/>
      <c r="AE126" s="210" t="s">
        <v>249</v>
      </c>
      <c r="AF126" s="111">
        <v>22.54</v>
      </c>
      <c r="AG126" s="113">
        <v>238.78</v>
      </c>
      <c r="AH126" s="214"/>
      <c r="AI126" s="215"/>
      <c r="AJ126" s="210" t="s">
        <v>250</v>
      </c>
      <c r="AK126" s="216">
        <v>1.43</v>
      </c>
    </row>
    <row r="127" spans="1:37" s="37" customFormat="1" x14ac:dyDescent="0.25">
      <c r="A127" s="209"/>
      <c r="B127" s="218" t="s">
        <v>251</v>
      </c>
      <c r="C127" s="118">
        <v>11420.82</v>
      </c>
      <c r="D127" s="219">
        <v>10636.373530000001</v>
      </c>
      <c r="E127" s="219">
        <v>6407.4189100000003</v>
      </c>
      <c r="F127" s="219">
        <v>4228.9546200000004</v>
      </c>
      <c r="G127" s="220">
        <v>784.44646999999998</v>
      </c>
      <c r="H127" s="199"/>
      <c r="I127" s="209"/>
      <c r="J127" s="218" t="s">
        <v>251</v>
      </c>
      <c r="K127" s="118">
        <v>28291.622650000001</v>
      </c>
      <c r="L127" s="219">
        <v>26247.15</v>
      </c>
      <c r="M127" s="219">
        <v>278.75</v>
      </c>
      <c r="N127" s="219">
        <v>25968.400000000001</v>
      </c>
      <c r="O127" s="219">
        <v>2044.4726499999999</v>
      </c>
      <c r="P127" s="219" t="s">
        <v>220</v>
      </c>
      <c r="Q127" s="220">
        <v>43.512609940507822</v>
      </c>
      <c r="R127" s="200"/>
      <c r="S127" s="209"/>
      <c r="T127" s="218" t="s">
        <v>251</v>
      </c>
      <c r="U127" s="87">
        <v>6</v>
      </c>
      <c r="V127" s="221">
        <v>7.5</v>
      </c>
      <c r="W127" s="221">
        <v>6</v>
      </c>
      <c r="X127" s="221">
        <v>7.5</v>
      </c>
      <c r="Y127" s="221">
        <v>5</v>
      </c>
      <c r="Z127" s="221">
        <v>7.5</v>
      </c>
      <c r="AA127" s="221">
        <v>6</v>
      </c>
      <c r="AB127" s="222">
        <v>7.5</v>
      </c>
      <c r="AC127" s="200"/>
      <c r="AD127" s="215" t="s">
        <v>271</v>
      </c>
      <c r="AE127" s="218" t="s">
        <v>247</v>
      </c>
      <c r="AF127" s="125">
        <v>22.62</v>
      </c>
      <c r="AG127" s="222">
        <v>237.52</v>
      </c>
      <c r="AH127" s="204"/>
      <c r="AI127" s="215"/>
      <c r="AJ127" s="218" t="s">
        <v>232</v>
      </c>
      <c r="AK127" s="223">
        <v>1.19</v>
      </c>
    </row>
    <row r="128" spans="1:37" x14ac:dyDescent="0.25">
      <c r="A128" s="209"/>
      <c r="B128" s="210" t="s">
        <v>253</v>
      </c>
      <c r="C128" s="100">
        <v>11576.793489999998</v>
      </c>
      <c r="D128" s="101">
        <v>10787.036899999999</v>
      </c>
      <c r="E128" s="101">
        <v>6543.6278000000002</v>
      </c>
      <c r="F128" s="101">
        <v>4243.4090999999999</v>
      </c>
      <c r="G128" s="103">
        <v>789.75658999999996</v>
      </c>
      <c r="H128" s="211"/>
      <c r="I128" s="209"/>
      <c r="J128" s="210" t="s">
        <v>253</v>
      </c>
      <c r="K128" s="100">
        <v>27551.430239999998</v>
      </c>
      <c r="L128" s="101">
        <v>25632.53</v>
      </c>
      <c r="M128" s="101">
        <v>371</v>
      </c>
      <c r="N128" s="101">
        <v>25261.53</v>
      </c>
      <c r="O128" s="101">
        <v>1918.9002399999999</v>
      </c>
      <c r="P128" s="101" t="s">
        <v>220</v>
      </c>
      <c r="Q128" s="103">
        <v>45.164458951184287</v>
      </c>
      <c r="R128" s="200"/>
      <c r="S128" s="209"/>
      <c r="T128" s="210" t="s">
        <v>253</v>
      </c>
      <c r="U128" s="107">
        <v>6</v>
      </c>
      <c r="V128" s="109">
        <v>7.5</v>
      </c>
      <c r="W128" s="109">
        <v>6</v>
      </c>
      <c r="X128" s="109">
        <v>7.5</v>
      </c>
      <c r="Y128" s="109">
        <v>5</v>
      </c>
      <c r="Z128" s="109">
        <v>7.5</v>
      </c>
      <c r="AA128" s="109">
        <v>6</v>
      </c>
      <c r="AB128" s="113">
        <v>7.5</v>
      </c>
      <c r="AC128" s="212"/>
      <c r="AD128" s="215"/>
      <c r="AE128" s="210" t="s">
        <v>250</v>
      </c>
      <c r="AF128" s="111">
        <v>22.56</v>
      </c>
      <c r="AG128" s="113">
        <v>236.8</v>
      </c>
      <c r="AH128" s="214"/>
      <c r="AI128" s="215"/>
      <c r="AJ128" s="210" t="s">
        <v>254</v>
      </c>
      <c r="AK128" s="216">
        <v>1.17</v>
      </c>
    </row>
    <row r="129" spans="1:37" s="37" customFormat="1" x14ac:dyDescent="0.25">
      <c r="A129" s="209"/>
      <c r="B129" s="218" t="s">
        <v>245</v>
      </c>
      <c r="C129" s="118">
        <v>11658.65336</v>
      </c>
      <c r="D129" s="219">
        <v>10786.11016</v>
      </c>
      <c r="E129" s="219">
        <v>6511.6729100000002</v>
      </c>
      <c r="F129" s="219">
        <v>4274.4372499999999</v>
      </c>
      <c r="G129" s="220">
        <v>872.54319999999996</v>
      </c>
      <c r="H129" s="199"/>
      <c r="I129" s="209"/>
      <c r="J129" s="218" t="s">
        <v>245</v>
      </c>
      <c r="K129" s="118">
        <v>27045.293029999997</v>
      </c>
      <c r="L129" s="219">
        <v>25262.609999999997</v>
      </c>
      <c r="M129" s="219">
        <v>533.1</v>
      </c>
      <c r="N129" s="219">
        <v>24729.51</v>
      </c>
      <c r="O129" s="219">
        <v>1782.6830300000001</v>
      </c>
      <c r="P129" s="219" t="s">
        <v>220</v>
      </c>
      <c r="Q129" s="220">
        <v>46.14983709125859</v>
      </c>
      <c r="R129" s="200"/>
      <c r="S129" s="209"/>
      <c r="T129" s="218" t="s">
        <v>245</v>
      </c>
      <c r="U129" s="87">
        <v>6</v>
      </c>
      <c r="V129" s="221">
        <v>7.5</v>
      </c>
      <c r="W129" s="221">
        <v>6</v>
      </c>
      <c r="X129" s="221">
        <v>7.5</v>
      </c>
      <c r="Y129" s="221">
        <v>5</v>
      </c>
      <c r="Z129" s="221">
        <v>7.5</v>
      </c>
      <c r="AA129" s="221">
        <v>6</v>
      </c>
      <c r="AB129" s="222">
        <v>7.5</v>
      </c>
      <c r="AC129" s="200"/>
      <c r="AD129" s="215"/>
      <c r="AE129" s="218" t="s">
        <v>232</v>
      </c>
      <c r="AF129" s="125">
        <v>22.62</v>
      </c>
      <c r="AG129" s="222">
        <v>236.99</v>
      </c>
      <c r="AH129" s="204"/>
      <c r="AI129" s="215"/>
      <c r="AJ129" s="218" t="s">
        <v>255</v>
      </c>
      <c r="AK129" s="223">
        <v>1.34</v>
      </c>
    </row>
    <row r="130" spans="1:37" x14ac:dyDescent="0.25">
      <c r="A130" s="209"/>
      <c r="B130" s="210" t="s">
        <v>249</v>
      </c>
      <c r="C130" s="100">
        <v>11373.206099999999</v>
      </c>
      <c r="D130" s="101">
        <v>10732.518</v>
      </c>
      <c r="E130" s="101">
        <v>6441.63796</v>
      </c>
      <c r="F130" s="101">
        <v>4290.88004</v>
      </c>
      <c r="G130" s="103">
        <v>640.68809999999996</v>
      </c>
      <c r="H130" s="211"/>
      <c r="I130" s="209"/>
      <c r="J130" s="210" t="s">
        <v>249</v>
      </c>
      <c r="K130" s="100">
        <v>26824.983250000001</v>
      </c>
      <c r="L130" s="101">
        <v>25063.58</v>
      </c>
      <c r="M130" s="101">
        <v>548</v>
      </c>
      <c r="N130" s="101">
        <v>24515.58</v>
      </c>
      <c r="O130" s="101">
        <v>1761.4032500000001</v>
      </c>
      <c r="P130" s="101" t="s">
        <v>220</v>
      </c>
      <c r="Q130" s="103">
        <v>45.377420544072308</v>
      </c>
      <c r="R130" s="200"/>
      <c r="S130" s="209"/>
      <c r="T130" s="210" t="s">
        <v>249</v>
      </c>
      <c r="U130" s="107">
        <v>6</v>
      </c>
      <c r="V130" s="109">
        <v>7.5</v>
      </c>
      <c r="W130" s="109">
        <v>6</v>
      </c>
      <c r="X130" s="109">
        <v>7.5</v>
      </c>
      <c r="Y130" s="109">
        <v>5</v>
      </c>
      <c r="Z130" s="109">
        <v>7.5</v>
      </c>
      <c r="AA130" s="109">
        <v>6</v>
      </c>
      <c r="AB130" s="113">
        <v>7.5</v>
      </c>
      <c r="AC130" s="212"/>
      <c r="AD130" s="215"/>
      <c r="AE130" s="210" t="s">
        <v>254</v>
      </c>
      <c r="AF130" s="111">
        <v>22.23</v>
      </c>
      <c r="AG130" s="113">
        <v>233.01</v>
      </c>
      <c r="AH130" s="214"/>
      <c r="AI130" s="215"/>
      <c r="AJ130" s="210" t="s">
        <v>234</v>
      </c>
      <c r="AK130" s="216">
        <v>1.33</v>
      </c>
    </row>
    <row r="131" spans="1:37" s="37" customFormat="1" x14ac:dyDescent="0.25">
      <c r="A131" s="209" t="s">
        <v>257</v>
      </c>
      <c r="B131" s="218" t="s">
        <v>247</v>
      </c>
      <c r="C131" s="118">
        <v>11194.9887</v>
      </c>
      <c r="D131" s="219">
        <v>10833.382949999999</v>
      </c>
      <c r="E131" s="219">
        <v>6519.5733099999998</v>
      </c>
      <c r="F131" s="219">
        <v>4313.8096399999995</v>
      </c>
      <c r="G131" s="220">
        <v>361.60575</v>
      </c>
      <c r="H131" s="199"/>
      <c r="I131" s="209" t="s">
        <v>257</v>
      </c>
      <c r="J131" s="218" t="s">
        <v>247</v>
      </c>
      <c r="K131" s="118">
        <v>26162.890769999998</v>
      </c>
      <c r="L131" s="219">
        <v>24545.66</v>
      </c>
      <c r="M131" s="219">
        <v>448.75</v>
      </c>
      <c r="N131" s="219">
        <v>24096.91</v>
      </c>
      <c r="O131" s="219">
        <v>1617.2307700000001</v>
      </c>
      <c r="P131" s="219" t="s">
        <v>220</v>
      </c>
      <c r="Q131" s="220">
        <v>45.608831459410752</v>
      </c>
      <c r="R131" s="200"/>
      <c r="S131" s="209">
        <v>1895</v>
      </c>
      <c r="T131" s="218" t="s">
        <v>247</v>
      </c>
      <c r="U131" s="87">
        <v>6</v>
      </c>
      <c r="V131" s="221">
        <v>7.5</v>
      </c>
      <c r="W131" s="221">
        <v>6</v>
      </c>
      <c r="X131" s="221">
        <v>7.5</v>
      </c>
      <c r="Y131" s="221">
        <v>5</v>
      </c>
      <c r="Z131" s="221">
        <v>7.5</v>
      </c>
      <c r="AA131" s="221">
        <v>6</v>
      </c>
      <c r="AB131" s="222">
        <v>7.5</v>
      </c>
      <c r="AC131" s="200"/>
      <c r="AD131" s="215"/>
      <c r="AE131" s="218" t="s">
        <v>255</v>
      </c>
      <c r="AF131" s="125">
        <v>22.26</v>
      </c>
      <c r="AG131" s="222">
        <v>232.67</v>
      </c>
      <c r="AH131" s="204"/>
      <c r="AI131" s="215"/>
      <c r="AJ131" s="218" t="s">
        <v>221</v>
      </c>
      <c r="AK131" s="223">
        <v>1.3</v>
      </c>
    </row>
    <row r="132" spans="1:37" x14ac:dyDescent="0.25">
      <c r="A132" s="209"/>
      <c r="B132" s="210" t="s">
        <v>250</v>
      </c>
      <c r="C132" s="100">
        <v>10960.365390000001</v>
      </c>
      <c r="D132" s="101">
        <v>10306.413339999999</v>
      </c>
      <c r="E132" s="101">
        <v>5933.3271100000002</v>
      </c>
      <c r="F132" s="101">
        <v>4373.0862300000008</v>
      </c>
      <c r="G132" s="103">
        <v>653.9520500000001</v>
      </c>
      <c r="H132" s="211"/>
      <c r="I132" s="209"/>
      <c r="J132" s="210" t="s">
        <v>250</v>
      </c>
      <c r="K132" s="100">
        <v>25884.678220000002</v>
      </c>
      <c r="L132" s="101">
        <v>24259.190000000002</v>
      </c>
      <c r="M132" s="101">
        <v>590.95000000000005</v>
      </c>
      <c r="N132" s="101">
        <v>23668.240000000002</v>
      </c>
      <c r="O132" s="101">
        <v>1625.48822</v>
      </c>
      <c r="P132" s="101" t="s">
        <v>220</v>
      </c>
      <c r="Q132" s="103">
        <v>45.180261129905816</v>
      </c>
      <c r="R132" s="200"/>
      <c r="S132" s="209"/>
      <c r="T132" s="210" t="s">
        <v>250</v>
      </c>
      <c r="U132" s="107">
        <v>6</v>
      </c>
      <c r="V132" s="109">
        <v>7.5</v>
      </c>
      <c r="W132" s="109">
        <v>6</v>
      </c>
      <c r="X132" s="109">
        <v>7.5</v>
      </c>
      <c r="Y132" s="109">
        <v>5</v>
      </c>
      <c r="Z132" s="109">
        <v>7.5</v>
      </c>
      <c r="AA132" s="109">
        <v>6</v>
      </c>
      <c r="AB132" s="113">
        <v>7.5</v>
      </c>
      <c r="AC132" s="212"/>
      <c r="AD132" s="215"/>
      <c r="AE132" s="210" t="s">
        <v>234</v>
      </c>
      <c r="AF132" s="111">
        <v>21.99</v>
      </c>
      <c r="AG132" s="113">
        <v>230.43</v>
      </c>
      <c r="AH132" s="214"/>
      <c r="AI132" s="215"/>
      <c r="AJ132" s="210" t="s">
        <v>248</v>
      </c>
      <c r="AK132" s="216">
        <v>1.23</v>
      </c>
    </row>
    <row r="133" spans="1:37" s="37" customFormat="1" x14ac:dyDescent="0.25">
      <c r="A133" s="209"/>
      <c r="B133" s="218" t="s">
        <v>232</v>
      </c>
      <c r="C133" s="118">
        <v>10547.998449999999</v>
      </c>
      <c r="D133" s="219">
        <v>9837.4438999999984</v>
      </c>
      <c r="E133" s="219">
        <v>5395.5025999999998</v>
      </c>
      <c r="F133" s="219">
        <v>4441.9412999999995</v>
      </c>
      <c r="G133" s="220">
        <v>710.55455000000006</v>
      </c>
      <c r="H133" s="199"/>
      <c r="I133" s="209"/>
      <c r="J133" s="218" t="s">
        <v>232</v>
      </c>
      <c r="K133" s="118">
        <v>25800.260770000001</v>
      </c>
      <c r="L133" s="219">
        <v>24238.37</v>
      </c>
      <c r="M133" s="219">
        <v>518.6</v>
      </c>
      <c r="N133" s="219">
        <v>23719.77</v>
      </c>
      <c r="O133" s="219">
        <v>1561.89077</v>
      </c>
      <c r="P133" s="219" t="s">
        <v>220</v>
      </c>
      <c r="Q133" s="220">
        <v>43.5177714095461</v>
      </c>
      <c r="R133" s="200"/>
      <c r="S133" s="209"/>
      <c r="T133" s="218" t="s">
        <v>232</v>
      </c>
      <c r="U133" s="87">
        <v>6</v>
      </c>
      <c r="V133" s="221">
        <v>7.5</v>
      </c>
      <c r="W133" s="221">
        <v>6</v>
      </c>
      <c r="X133" s="221">
        <v>7.5</v>
      </c>
      <c r="Y133" s="221">
        <v>5</v>
      </c>
      <c r="Z133" s="221">
        <v>7.5</v>
      </c>
      <c r="AA133" s="221">
        <v>6</v>
      </c>
      <c r="AB133" s="222">
        <v>7.5</v>
      </c>
      <c r="AC133" s="200"/>
      <c r="AD133" s="215"/>
      <c r="AE133" s="218" t="s">
        <v>221</v>
      </c>
      <c r="AF133" s="125">
        <v>21.35</v>
      </c>
      <c r="AG133" s="222">
        <v>223.87</v>
      </c>
      <c r="AH133" s="204"/>
      <c r="AI133" s="215"/>
      <c r="AJ133" s="218" t="s">
        <v>251</v>
      </c>
      <c r="AK133" s="223">
        <v>1.21</v>
      </c>
    </row>
    <row r="134" spans="1:37" x14ac:dyDescent="0.25">
      <c r="A134" s="209"/>
      <c r="B134" s="210" t="s">
        <v>254</v>
      </c>
      <c r="C134" s="100">
        <v>10531.19426</v>
      </c>
      <c r="D134" s="101">
        <v>9743.0066400000014</v>
      </c>
      <c r="E134" s="101">
        <v>5221.9562800000003</v>
      </c>
      <c r="F134" s="101">
        <v>4521.0503600000002</v>
      </c>
      <c r="G134" s="103">
        <v>788.18762000000004</v>
      </c>
      <c r="H134" s="211"/>
      <c r="I134" s="209"/>
      <c r="J134" s="210" t="s">
        <v>254</v>
      </c>
      <c r="K134" s="100">
        <v>25362.828020000001</v>
      </c>
      <c r="L134" s="101">
        <v>23831.73</v>
      </c>
      <c r="M134" s="101">
        <v>459.3</v>
      </c>
      <c r="N134" s="101">
        <v>23372.43</v>
      </c>
      <c r="O134" s="101">
        <v>1531.0980199999999</v>
      </c>
      <c r="P134" s="101" t="s">
        <v>220</v>
      </c>
      <c r="Q134" s="103">
        <v>44.189801831423907</v>
      </c>
      <c r="R134" s="200"/>
      <c r="S134" s="209"/>
      <c r="T134" s="210" t="s">
        <v>254</v>
      </c>
      <c r="U134" s="107">
        <v>6</v>
      </c>
      <c r="V134" s="109">
        <v>7.5</v>
      </c>
      <c r="W134" s="109">
        <v>6</v>
      </c>
      <c r="X134" s="109">
        <v>7.5</v>
      </c>
      <c r="Y134" s="109">
        <v>5</v>
      </c>
      <c r="Z134" s="109">
        <v>7.5</v>
      </c>
      <c r="AA134" s="109">
        <v>6</v>
      </c>
      <c r="AB134" s="113">
        <v>7.5</v>
      </c>
      <c r="AC134" s="212"/>
      <c r="AD134" s="215"/>
      <c r="AE134" s="210" t="s">
        <v>248</v>
      </c>
      <c r="AF134" s="111">
        <v>21.13</v>
      </c>
      <c r="AG134" s="113">
        <v>219.61</v>
      </c>
      <c r="AH134" s="214"/>
      <c r="AI134" s="215"/>
      <c r="AJ134" s="210" t="s">
        <v>253</v>
      </c>
      <c r="AK134" s="216">
        <v>1.21</v>
      </c>
    </row>
    <row r="135" spans="1:37" s="37" customFormat="1" x14ac:dyDescent="0.25">
      <c r="A135" s="209"/>
      <c r="B135" s="218" t="s">
        <v>255</v>
      </c>
      <c r="C135" s="118">
        <v>10498.164000000001</v>
      </c>
      <c r="D135" s="219">
        <v>9983.8700399999998</v>
      </c>
      <c r="E135" s="219">
        <v>5383.4556299999995</v>
      </c>
      <c r="F135" s="219">
        <v>4600.4144100000003</v>
      </c>
      <c r="G135" s="220">
        <v>514.29395999999997</v>
      </c>
      <c r="H135" s="199"/>
      <c r="I135" s="209"/>
      <c r="J135" s="218" t="s">
        <v>255</v>
      </c>
      <c r="K135" s="118">
        <v>25424.298320000002</v>
      </c>
      <c r="L135" s="219">
        <v>23873.040000000001</v>
      </c>
      <c r="M135" s="219">
        <v>462.15</v>
      </c>
      <c r="N135" s="219">
        <v>23410.89</v>
      </c>
      <c r="O135" s="219">
        <v>1551.2583200000001</v>
      </c>
      <c r="P135" s="219" t="s">
        <v>220</v>
      </c>
      <c r="Q135" s="220">
        <v>43.974977631671543</v>
      </c>
      <c r="R135" s="200"/>
      <c r="S135" s="209"/>
      <c r="T135" s="218" t="s">
        <v>255</v>
      </c>
      <c r="U135" s="87">
        <v>6</v>
      </c>
      <c r="V135" s="221">
        <v>7.5</v>
      </c>
      <c r="W135" s="221">
        <v>6</v>
      </c>
      <c r="X135" s="221">
        <v>7.5</v>
      </c>
      <c r="Y135" s="221">
        <v>5</v>
      </c>
      <c r="Z135" s="221">
        <v>7.5</v>
      </c>
      <c r="AA135" s="221">
        <v>6</v>
      </c>
      <c r="AB135" s="222">
        <v>7.5</v>
      </c>
      <c r="AC135" s="200"/>
      <c r="AD135" s="215"/>
      <c r="AE135" s="218" t="s">
        <v>251</v>
      </c>
      <c r="AF135" s="125">
        <v>21</v>
      </c>
      <c r="AG135" s="222">
        <v>219.83</v>
      </c>
      <c r="AH135" s="204"/>
      <c r="AI135" s="215"/>
      <c r="AJ135" s="218" t="s">
        <v>245</v>
      </c>
      <c r="AK135" s="223">
        <v>1.1399999999999999</v>
      </c>
    </row>
    <row r="136" spans="1:37" x14ac:dyDescent="0.25">
      <c r="A136" s="209"/>
      <c r="B136" s="210" t="s">
        <v>234</v>
      </c>
      <c r="C136" s="100">
        <v>10744.387119999999</v>
      </c>
      <c r="D136" s="101">
        <v>9937.3778499999989</v>
      </c>
      <c r="E136" s="101">
        <v>5288.78</v>
      </c>
      <c r="F136" s="101">
        <v>4648.5978499999992</v>
      </c>
      <c r="G136" s="103">
        <v>807.00927000000001</v>
      </c>
      <c r="H136" s="211"/>
      <c r="I136" s="209"/>
      <c r="J136" s="210" t="s">
        <v>234</v>
      </c>
      <c r="K136" s="100">
        <v>26524.764060000001</v>
      </c>
      <c r="L136" s="101">
        <v>24567.18</v>
      </c>
      <c r="M136" s="101">
        <v>444.85</v>
      </c>
      <c r="N136" s="101">
        <v>24122.33</v>
      </c>
      <c r="O136" s="101">
        <v>1957.5840599999999</v>
      </c>
      <c r="P136" s="101" t="s">
        <v>220</v>
      </c>
      <c r="Q136" s="103">
        <v>43.734718921748446</v>
      </c>
      <c r="R136" s="200"/>
      <c r="S136" s="209"/>
      <c r="T136" s="210" t="s">
        <v>234</v>
      </c>
      <c r="U136" s="107">
        <v>6</v>
      </c>
      <c r="V136" s="109">
        <v>7.5</v>
      </c>
      <c r="W136" s="109">
        <v>6</v>
      </c>
      <c r="X136" s="109">
        <v>7.5</v>
      </c>
      <c r="Y136" s="109">
        <v>5</v>
      </c>
      <c r="Z136" s="109">
        <v>7.5</v>
      </c>
      <c r="AA136" s="109">
        <v>6</v>
      </c>
      <c r="AB136" s="113">
        <v>7.5</v>
      </c>
      <c r="AC136" s="212"/>
      <c r="AD136" s="215"/>
      <c r="AE136" s="210" t="s">
        <v>253</v>
      </c>
      <c r="AF136" s="111">
        <v>21.16</v>
      </c>
      <c r="AG136" s="113">
        <v>220.81</v>
      </c>
      <c r="AH136" s="214"/>
      <c r="AI136" s="215"/>
      <c r="AJ136" s="210" t="s">
        <v>249</v>
      </c>
      <c r="AK136" s="216">
        <v>1.1499999999999999</v>
      </c>
    </row>
    <row r="137" spans="1:37" s="37" customFormat="1" x14ac:dyDescent="0.25">
      <c r="A137" s="209"/>
      <c r="B137" s="218" t="s">
        <v>221</v>
      </c>
      <c r="C137" s="118">
        <v>10937.45751</v>
      </c>
      <c r="D137" s="219">
        <v>10247.908879999999</v>
      </c>
      <c r="E137" s="219">
        <v>5556.2597699999997</v>
      </c>
      <c r="F137" s="219">
        <v>4691.6491100000003</v>
      </c>
      <c r="G137" s="220">
        <v>689.54863</v>
      </c>
      <c r="H137" s="199"/>
      <c r="I137" s="209"/>
      <c r="J137" s="218" t="s">
        <v>221</v>
      </c>
      <c r="K137" s="118">
        <v>26969.461860000003</v>
      </c>
      <c r="L137" s="219">
        <v>25044.010000000002</v>
      </c>
      <c r="M137" s="219">
        <v>333.2</v>
      </c>
      <c r="N137" s="219">
        <v>24710.81</v>
      </c>
      <c r="O137" s="219">
        <v>1925.4518600000001</v>
      </c>
      <c r="P137" s="219" t="s">
        <v>220</v>
      </c>
      <c r="Q137" s="220">
        <v>43.672948182020363</v>
      </c>
      <c r="R137" s="200"/>
      <c r="S137" s="209"/>
      <c r="T137" s="218" t="s">
        <v>221</v>
      </c>
      <c r="U137" s="87">
        <v>6</v>
      </c>
      <c r="V137" s="221">
        <v>7.5</v>
      </c>
      <c r="W137" s="221">
        <v>6</v>
      </c>
      <c r="X137" s="221">
        <v>7.5</v>
      </c>
      <c r="Y137" s="221">
        <v>5</v>
      </c>
      <c r="Z137" s="221">
        <v>7.5</v>
      </c>
      <c r="AA137" s="221">
        <v>6</v>
      </c>
      <c r="AB137" s="222">
        <v>7.5</v>
      </c>
      <c r="AC137" s="200"/>
      <c r="AD137" s="215"/>
      <c r="AE137" s="218" t="s">
        <v>245</v>
      </c>
      <c r="AF137" s="125">
        <v>21.27</v>
      </c>
      <c r="AG137" s="222">
        <v>222.68</v>
      </c>
      <c r="AH137" s="204"/>
      <c r="AI137" s="215" t="s">
        <v>274</v>
      </c>
      <c r="AJ137" s="218" t="s">
        <v>247</v>
      </c>
      <c r="AK137" s="223">
        <v>1.08</v>
      </c>
    </row>
    <row r="138" spans="1:37" x14ac:dyDescent="0.25">
      <c r="A138" s="209"/>
      <c r="B138" s="210" t="s">
        <v>248</v>
      </c>
      <c r="C138" s="100">
        <v>11545.182650000001</v>
      </c>
      <c r="D138" s="101">
        <v>10630.152249999999</v>
      </c>
      <c r="E138" s="101">
        <v>5952.4322300000003</v>
      </c>
      <c r="F138" s="101">
        <v>4677.7200199999997</v>
      </c>
      <c r="G138" s="103">
        <v>915.03039999999999</v>
      </c>
      <c r="H138" s="211"/>
      <c r="I138" s="209"/>
      <c r="J138" s="210" t="s">
        <v>248</v>
      </c>
      <c r="K138" s="100">
        <v>27156.775160000001</v>
      </c>
      <c r="L138" s="101">
        <v>25564.670000000002</v>
      </c>
      <c r="M138" s="101">
        <v>414.9</v>
      </c>
      <c r="N138" s="101">
        <v>25149.77</v>
      </c>
      <c r="O138" s="101">
        <v>1592.1051600000001</v>
      </c>
      <c r="P138" s="101" t="s">
        <v>220</v>
      </c>
      <c r="Q138" s="103">
        <v>45.160695013860924</v>
      </c>
      <c r="R138" s="200"/>
      <c r="S138" s="209"/>
      <c r="T138" s="210" t="s">
        <v>248</v>
      </c>
      <c r="U138" s="107">
        <v>6</v>
      </c>
      <c r="V138" s="109">
        <v>7.5</v>
      </c>
      <c r="W138" s="109">
        <v>6</v>
      </c>
      <c r="X138" s="109">
        <v>7.5</v>
      </c>
      <c r="Y138" s="109">
        <v>5</v>
      </c>
      <c r="Z138" s="109">
        <v>7.5</v>
      </c>
      <c r="AA138" s="109">
        <v>6</v>
      </c>
      <c r="AB138" s="113">
        <v>7.5</v>
      </c>
      <c r="AC138" s="212"/>
      <c r="AD138" s="215"/>
      <c r="AE138" s="210" t="s">
        <v>249</v>
      </c>
      <c r="AF138" s="111">
        <v>22.57</v>
      </c>
      <c r="AG138" s="113">
        <v>225.25</v>
      </c>
      <c r="AH138" s="214"/>
      <c r="AI138" s="215"/>
      <c r="AJ138" s="210" t="s">
        <v>250</v>
      </c>
      <c r="AK138" s="216">
        <v>1.1100000000000001</v>
      </c>
    </row>
    <row r="139" spans="1:37" s="37" customFormat="1" x14ac:dyDescent="0.25">
      <c r="A139" s="209"/>
      <c r="B139" s="218" t="s">
        <v>251</v>
      </c>
      <c r="C139" s="118">
        <v>12177.277880000001</v>
      </c>
      <c r="D139" s="219">
        <v>10741.05848</v>
      </c>
      <c r="E139" s="219">
        <v>6064.2300800000003</v>
      </c>
      <c r="F139" s="219">
        <v>4676.8284000000003</v>
      </c>
      <c r="G139" s="220">
        <v>1436.2194</v>
      </c>
      <c r="H139" s="199"/>
      <c r="I139" s="209"/>
      <c r="J139" s="218" t="s">
        <v>251</v>
      </c>
      <c r="K139" s="118">
        <v>27933.487930000003</v>
      </c>
      <c r="L139" s="219">
        <v>26841.480000000003</v>
      </c>
      <c r="M139" s="219">
        <v>531.9</v>
      </c>
      <c r="N139" s="219">
        <v>26309.58</v>
      </c>
      <c r="O139" s="219">
        <v>1092.00793</v>
      </c>
      <c r="P139" s="219" t="s">
        <v>220</v>
      </c>
      <c r="Q139" s="220">
        <v>45.367386150093061</v>
      </c>
      <c r="R139" s="200"/>
      <c r="S139" s="209"/>
      <c r="T139" s="218" t="s">
        <v>251</v>
      </c>
      <c r="U139" s="87">
        <v>6</v>
      </c>
      <c r="V139" s="221">
        <v>7.5</v>
      </c>
      <c r="W139" s="221">
        <v>6</v>
      </c>
      <c r="X139" s="221">
        <v>7.5</v>
      </c>
      <c r="Y139" s="221">
        <v>5</v>
      </c>
      <c r="Z139" s="221">
        <v>7.5</v>
      </c>
      <c r="AA139" s="221">
        <v>6</v>
      </c>
      <c r="AB139" s="222">
        <v>7.5</v>
      </c>
      <c r="AC139" s="200"/>
      <c r="AD139" s="215" t="s">
        <v>272</v>
      </c>
      <c r="AE139" s="218" t="s">
        <v>247</v>
      </c>
      <c r="AF139" s="125">
        <v>21.4</v>
      </c>
      <c r="AG139" s="222">
        <v>224.28</v>
      </c>
      <c r="AH139" s="204"/>
      <c r="AI139" s="215"/>
      <c r="AJ139" s="218" t="s">
        <v>232</v>
      </c>
      <c r="AK139" s="223">
        <v>1.1200000000000001</v>
      </c>
    </row>
    <row r="140" spans="1:37" x14ac:dyDescent="0.25">
      <c r="A140" s="209"/>
      <c r="B140" s="210" t="s">
        <v>253</v>
      </c>
      <c r="C140" s="100">
        <v>12117.700359999999</v>
      </c>
      <c r="D140" s="101">
        <v>10832.85483</v>
      </c>
      <c r="E140" s="101">
        <v>6148.5813399999997</v>
      </c>
      <c r="F140" s="101">
        <v>4684.2734900000005</v>
      </c>
      <c r="G140" s="103">
        <v>1284.8455300000001</v>
      </c>
      <c r="H140" s="211"/>
      <c r="I140" s="209"/>
      <c r="J140" s="210" t="s">
        <v>253</v>
      </c>
      <c r="K140" s="100">
        <v>27295.77404</v>
      </c>
      <c r="L140" s="101">
        <v>26542.6</v>
      </c>
      <c r="M140" s="101">
        <v>500.6</v>
      </c>
      <c r="N140" s="101">
        <v>26042</v>
      </c>
      <c r="O140" s="101">
        <v>753.17403999999999</v>
      </c>
      <c r="P140" s="101" t="s">
        <v>220</v>
      </c>
      <c r="Q140" s="103">
        <v>45.653780564074353</v>
      </c>
      <c r="R140" s="200"/>
      <c r="S140" s="209"/>
      <c r="T140" s="210" t="s">
        <v>253</v>
      </c>
      <c r="U140" s="107">
        <v>6</v>
      </c>
      <c r="V140" s="109">
        <v>7.5</v>
      </c>
      <c r="W140" s="109">
        <v>6</v>
      </c>
      <c r="X140" s="109">
        <v>7.5</v>
      </c>
      <c r="Y140" s="109">
        <v>5</v>
      </c>
      <c r="Z140" s="109">
        <v>7.5</v>
      </c>
      <c r="AA140" s="109">
        <v>6</v>
      </c>
      <c r="AB140" s="113">
        <v>7.5</v>
      </c>
      <c r="AC140" s="212"/>
      <c r="AD140" s="215"/>
      <c r="AE140" s="210" t="s">
        <v>250</v>
      </c>
      <c r="AF140" s="111">
        <v>21.01</v>
      </c>
      <c r="AG140" s="113">
        <v>220.25</v>
      </c>
      <c r="AH140" s="214"/>
      <c r="AI140" s="215"/>
      <c r="AJ140" s="210" t="s">
        <v>254</v>
      </c>
      <c r="AK140" s="216">
        <v>1.17</v>
      </c>
    </row>
    <row r="141" spans="1:37" s="37" customFormat="1" x14ac:dyDescent="0.25">
      <c r="A141" s="209"/>
      <c r="B141" s="218" t="s">
        <v>245</v>
      </c>
      <c r="C141" s="118">
        <v>11939.504489999999</v>
      </c>
      <c r="D141" s="219">
        <v>11099.40172</v>
      </c>
      <c r="E141" s="219">
        <v>6427.86474</v>
      </c>
      <c r="F141" s="219">
        <v>4671.5369800000008</v>
      </c>
      <c r="G141" s="220">
        <v>840.10276999999996</v>
      </c>
      <c r="H141" s="199"/>
      <c r="I141" s="209"/>
      <c r="J141" s="218" t="s">
        <v>245</v>
      </c>
      <c r="K141" s="118">
        <v>26567.24394</v>
      </c>
      <c r="L141" s="219">
        <v>25638.46</v>
      </c>
      <c r="M141" s="219">
        <v>343</v>
      </c>
      <c r="N141" s="219">
        <v>25295.46</v>
      </c>
      <c r="O141" s="219">
        <v>928.78394000000003</v>
      </c>
      <c r="P141" s="219" t="s">
        <v>220</v>
      </c>
      <c r="Q141" s="220">
        <v>46.56872717784141</v>
      </c>
      <c r="R141" s="200"/>
      <c r="S141" s="209"/>
      <c r="T141" s="218" t="s">
        <v>245</v>
      </c>
      <c r="U141" s="87">
        <v>6</v>
      </c>
      <c r="V141" s="221">
        <v>7.5</v>
      </c>
      <c r="W141" s="221">
        <v>6</v>
      </c>
      <c r="X141" s="221">
        <v>7.5</v>
      </c>
      <c r="Y141" s="221">
        <v>5</v>
      </c>
      <c r="Z141" s="221">
        <v>7.5</v>
      </c>
      <c r="AA141" s="221">
        <v>6</v>
      </c>
      <c r="AB141" s="222">
        <v>7.5</v>
      </c>
      <c r="AC141" s="200"/>
      <c r="AD141" s="215"/>
      <c r="AE141" s="218" t="s">
        <v>232</v>
      </c>
      <c r="AF141" s="125">
        <v>20.87</v>
      </c>
      <c r="AG141" s="222">
        <v>218.92</v>
      </c>
      <c r="AH141" s="204"/>
      <c r="AI141" s="215"/>
      <c r="AJ141" s="218" t="s">
        <v>255</v>
      </c>
      <c r="AK141" s="223">
        <v>1.22</v>
      </c>
    </row>
    <row r="142" spans="1:37" x14ac:dyDescent="0.25">
      <c r="A142" s="209"/>
      <c r="B142" s="210" t="s">
        <v>249</v>
      </c>
      <c r="C142" s="100">
        <v>11879.988090000001</v>
      </c>
      <c r="D142" s="101">
        <v>10907.635179999999</v>
      </c>
      <c r="E142" s="101">
        <v>6235.1280900000002</v>
      </c>
      <c r="F142" s="101">
        <v>4672.5070900000001</v>
      </c>
      <c r="G142" s="103">
        <v>972.35291000000007</v>
      </c>
      <c r="H142" s="211"/>
      <c r="I142" s="209"/>
      <c r="J142" s="210" t="s">
        <v>249</v>
      </c>
      <c r="K142" s="100">
        <v>25451.167460000001</v>
      </c>
      <c r="L142" s="101">
        <v>24589.940000000002</v>
      </c>
      <c r="M142" s="101">
        <v>421.95</v>
      </c>
      <c r="N142" s="101">
        <v>24167.99</v>
      </c>
      <c r="O142" s="101">
        <v>861.22745999999995</v>
      </c>
      <c r="P142" s="101" t="s">
        <v>220</v>
      </c>
      <c r="Q142" s="103">
        <v>48.312391530845538</v>
      </c>
      <c r="R142" s="200"/>
      <c r="S142" s="209"/>
      <c r="T142" s="210" t="s">
        <v>249</v>
      </c>
      <c r="U142" s="107">
        <v>6</v>
      </c>
      <c r="V142" s="109">
        <v>7.5</v>
      </c>
      <c r="W142" s="109">
        <v>6</v>
      </c>
      <c r="X142" s="109">
        <v>7.5</v>
      </c>
      <c r="Y142" s="109">
        <v>5</v>
      </c>
      <c r="Z142" s="109">
        <v>7.5</v>
      </c>
      <c r="AA142" s="109">
        <v>6</v>
      </c>
      <c r="AB142" s="113">
        <v>7.5</v>
      </c>
      <c r="AC142" s="212"/>
      <c r="AD142" s="215"/>
      <c r="AE142" s="210" t="s">
        <v>254</v>
      </c>
      <c r="AF142" s="111">
        <v>20.74</v>
      </c>
      <c r="AG142" s="113">
        <v>217.73</v>
      </c>
      <c r="AH142" s="214"/>
      <c r="AI142" s="215"/>
      <c r="AJ142" s="210" t="s">
        <v>234</v>
      </c>
      <c r="AK142" s="216">
        <v>1.39</v>
      </c>
    </row>
    <row r="143" spans="1:37" s="37" customFormat="1" x14ac:dyDescent="0.25">
      <c r="A143" s="209" t="s">
        <v>260</v>
      </c>
      <c r="B143" s="218" t="s">
        <v>247</v>
      </c>
      <c r="C143" s="118">
        <v>11525.854630000002</v>
      </c>
      <c r="D143" s="219">
        <v>10678.811460000001</v>
      </c>
      <c r="E143" s="219">
        <v>6000.6279299999997</v>
      </c>
      <c r="F143" s="219">
        <v>4678.1835300000002</v>
      </c>
      <c r="G143" s="220">
        <v>847.04317000000003</v>
      </c>
      <c r="H143" s="199"/>
      <c r="I143" s="209" t="s">
        <v>260</v>
      </c>
      <c r="J143" s="218" t="s">
        <v>247</v>
      </c>
      <c r="K143" s="118">
        <v>24537.25445</v>
      </c>
      <c r="L143" s="219">
        <v>23490.68</v>
      </c>
      <c r="M143" s="219">
        <v>422.1</v>
      </c>
      <c r="N143" s="219">
        <v>23068.58</v>
      </c>
      <c r="O143" s="219">
        <v>1046.5744500000001</v>
      </c>
      <c r="P143" s="219" t="s">
        <v>220</v>
      </c>
      <c r="Q143" s="220">
        <v>49.065649142553561</v>
      </c>
      <c r="R143" s="200"/>
      <c r="S143" s="209">
        <v>1896</v>
      </c>
      <c r="T143" s="218" t="s">
        <v>247</v>
      </c>
      <c r="U143" s="87">
        <v>6</v>
      </c>
      <c r="V143" s="221">
        <v>7.5</v>
      </c>
      <c r="W143" s="221">
        <v>6</v>
      </c>
      <c r="X143" s="221">
        <v>7.5</v>
      </c>
      <c r="Y143" s="221">
        <v>5</v>
      </c>
      <c r="Z143" s="221">
        <v>7.5</v>
      </c>
      <c r="AA143" s="221">
        <v>6</v>
      </c>
      <c r="AB143" s="222">
        <v>7.5</v>
      </c>
      <c r="AC143" s="200"/>
      <c r="AD143" s="215"/>
      <c r="AE143" s="218" t="s">
        <v>255</v>
      </c>
      <c r="AF143" s="125">
        <v>20.62</v>
      </c>
      <c r="AG143" s="222">
        <v>216.26</v>
      </c>
      <c r="AH143" s="204"/>
      <c r="AI143" s="215"/>
      <c r="AJ143" s="218" t="s">
        <v>221</v>
      </c>
      <c r="AK143" s="223">
        <v>1.33</v>
      </c>
    </row>
    <row r="144" spans="1:37" x14ac:dyDescent="0.25">
      <c r="A144" s="209"/>
      <c r="B144" s="210" t="s">
        <v>250</v>
      </c>
      <c r="C144" s="100">
        <v>11168.85557</v>
      </c>
      <c r="D144" s="101">
        <v>10264.321679999999</v>
      </c>
      <c r="E144" s="101">
        <v>5556.3661300000003</v>
      </c>
      <c r="F144" s="101">
        <v>4707.9555499999997</v>
      </c>
      <c r="G144" s="103">
        <v>904.53389000000004</v>
      </c>
      <c r="H144" s="211"/>
      <c r="I144" s="209"/>
      <c r="J144" s="210" t="s">
        <v>250</v>
      </c>
      <c r="K144" s="100">
        <v>24255.787200000002</v>
      </c>
      <c r="L144" s="101">
        <v>23051.83</v>
      </c>
      <c r="M144" s="101">
        <v>365.25</v>
      </c>
      <c r="N144" s="101">
        <v>22686.58</v>
      </c>
      <c r="O144" s="101">
        <v>1203.9571999999998</v>
      </c>
      <c r="P144" s="101" t="s">
        <v>220</v>
      </c>
      <c r="Q144" s="103">
        <v>48.451058202320588</v>
      </c>
      <c r="R144" s="200"/>
      <c r="S144" s="209"/>
      <c r="T144" s="210" t="s">
        <v>250</v>
      </c>
      <c r="U144" s="107">
        <v>6</v>
      </c>
      <c r="V144" s="109">
        <v>7.5</v>
      </c>
      <c r="W144" s="109">
        <v>6</v>
      </c>
      <c r="X144" s="109">
        <v>7.5</v>
      </c>
      <c r="Y144" s="109">
        <v>5</v>
      </c>
      <c r="Z144" s="109">
        <v>7.5</v>
      </c>
      <c r="AA144" s="109">
        <v>6</v>
      </c>
      <c r="AB144" s="113">
        <v>7.5</v>
      </c>
      <c r="AC144" s="212"/>
      <c r="AD144" s="215"/>
      <c r="AE144" s="210" t="s">
        <v>234</v>
      </c>
      <c r="AF144" s="111">
        <v>20.73</v>
      </c>
      <c r="AG144" s="113">
        <v>217.33</v>
      </c>
      <c r="AH144" s="214"/>
      <c r="AI144" s="215"/>
      <c r="AJ144" s="210" t="s">
        <v>248</v>
      </c>
      <c r="AK144" s="216">
        <v>1.3</v>
      </c>
    </row>
    <row r="145" spans="1:37" s="37" customFormat="1" x14ac:dyDescent="0.25">
      <c r="A145" s="209"/>
      <c r="B145" s="218" t="s">
        <v>232</v>
      </c>
      <c r="C145" s="118">
        <v>10811.879429999999</v>
      </c>
      <c r="D145" s="219">
        <v>10190.36103</v>
      </c>
      <c r="E145" s="219">
        <v>5424.6595199999992</v>
      </c>
      <c r="F145" s="219">
        <v>4765.7015099999999</v>
      </c>
      <c r="G145" s="220">
        <v>621.51840000000004</v>
      </c>
      <c r="H145" s="199"/>
      <c r="I145" s="209"/>
      <c r="J145" s="218" t="s">
        <v>232</v>
      </c>
      <c r="K145" s="118">
        <v>24125.937430000002</v>
      </c>
      <c r="L145" s="219">
        <v>22218.38</v>
      </c>
      <c r="M145" s="219">
        <v>248.15</v>
      </c>
      <c r="N145" s="219">
        <v>21970.23</v>
      </c>
      <c r="O145" s="219">
        <v>1907.5574299999998</v>
      </c>
      <c r="P145" s="219" t="s">
        <v>220</v>
      </c>
      <c r="Q145" s="220">
        <v>48.661871072508426</v>
      </c>
      <c r="R145" s="200"/>
      <c r="S145" s="209"/>
      <c r="T145" s="218" t="s">
        <v>232</v>
      </c>
      <c r="U145" s="87">
        <v>6</v>
      </c>
      <c r="V145" s="221">
        <v>7.5</v>
      </c>
      <c r="W145" s="221">
        <v>6</v>
      </c>
      <c r="X145" s="221">
        <v>7.5</v>
      </c>
      <c r="Y145" s="221">
        <v>5</v>
      </c>
      <c r="Z145" s="221">
        <v>7.5</v>
      </c>
      <c r="AA145" s="221">
        <v>6</v>
      </c>
      <c r="AB145" s="222">
        <v>7.5</v>
      </c>
      <c r="AC145" s="200"/>
      <c r="AD145" s="215"/>
      <c r="AE145" s="218" t="s">
        <v>221</v>
      </c>
      <c r="AF145" s="125">
        <v>20.6</v>
      </c>
      <c r="AG145" s="222">
        <v>215.99</v>
      </c>
      <c r="AH145" s="204"/>
      <c r="AI145" s="215"/>
      <c r="AJ145" s="218" t="s">
        <v>251</v>
      </c>
      <c r="AK145" s="223">
        <v>1.29</v>
      </c>
    </row>
    <row r="146" spans="1:37" x14ac:dyDescent="0.25">
      <c r="A146" s="209"/>
      <c r="B146" s="210" t="s">
        <v>254</v>
      </c>
      <c r="C146" s="100">
        <v>10861.261109999999</v>
      </c>
      <c r="D146" s="101">
        <v>9786.861789999999</v>
      </c>
      <c r="E146" s="101">
        <v>4959.3666700000003</v>
      </c>
      <c r="F146" s="101">
        <v>4827.4951200000005</v>
      </c>
      <c r="G146" s="103">
        <v>1074.39932</v>
      </c>
      <c r="H146" s="211"/>
      <c r="I146" s="209"/>
      <c r="J146" s="210" t="s">
        <v>254</v>
      </c>
      <c r="K146" s="100">
        <v>23991.295130000002</v>
      </c>
      <c r="L146" s="101">
        <v>23068.65</v>
      </c>
      <c r="M146" s="101">
        <v>222.7</v>
      </c>
      <c r="N146" s="101">
        <v>22845.95</v>
      </c>
      <c r="O146" s="101">
        <v>922.64512999999988</v>
      </c>
      <c r="P146" s="101" t="s">
        <v>220</v>
      </c>
      <c r="Q146" s="103">
        <v>47.082343830263149</v>
      </c>
      <c r="R146" s="200"/>
      <c r="S146" s="209"/>
      <c r="T146" s="210" t="s">
        <v>254</v>
      </c>
      <c r="U146" s="107">
        <v>6</v>
      </c>
      <c r="V146" s="109">
        <v>7.5</v>
      </c>
      <c r="W146" s="109">
        <v>6</v>
      </c>
      <c r="X146" s="109">
        <v>7.5</v>
      </c>
      <c r="Y146" s="109">
        <v>5</v>
      </c>
      <c r="Z146" s="109">
        <v>7.5</v>
      </c>
      <c r="AA146" s="109">
        <v>6</v>
      </c>
      <c r="AB146" s="113">
        <v>7.5</v>
      </c>
      <c r="AC146" s="212"/>
      <c r="AD146" s="215"/>
      <c r="AE146" s="210" t="s">
        <v>248</v>
      </c>
      <c r="AF146" s="111">
        <v>20.28</v>
      </c>
      <c r="AG146" s="113">
        <v>212.36</v>
      </c>
      <c r="AH146" s="214"/>
      <c r="AI146" s="215"/>
      <c r="AJ146" s="210" t="s">
        <v>253</v>
      </c>
      <c r="AK146" s="216">
        <v>1.29</v>
      </c>
    </row>
    <row r="147" spans="1:37" s="37" customFormat="1" x14ac:dyDescent="0.25">
      <c r="A147" s="209"/>
      <c r="B147" s="218" t="s">
        <v>255</v>
      </c>
      <c r="C147" s="118">
        <v>11191.309529999999</v>
      </c>
      <c r="D147" s="219">
        <v>10698.42304</v>
      </c>
      <c r="E147" s="219">
        <v>5798.4969600000004</v>
      </c>
      <c r="F147" s="219">
        <v>4899.9260800000002</v>
      </c>
      <c r="G147" s="220">
        <v>492.88648999999998</v>
      </c>
      <c r="H147" s="199"/>
      <c r="I147" s="209"/>
      <c r="J147" s="218" t="s">
        <v>255</v>
      </c>
      <c r="K147" s="118">
        <v>23550.180499999999</v>
      </c>
      <c r="L147" s="219">
        <v>21859.25</v>
      </c>
      <c r="M147" s="219">
        <v>121</v>
      </c>
      <c r="N147" s="219">
        <v>21738.25</v>
      </c>
      <c r="O147" s="219">
        <v>1690.9304999999999</v>
      </c>
      <c r="P147" s="219" t="s">
        <v>220</v>
      </c>
      <c r="Q147" s="220">
        <v>51.197134073675898</v>
      </c>
      <c r="R147" s="200"/>
      <c r="S147" s="209"/>
      <c r="T147" s="218" t="s">
        <v>255</v>
      </c>
      <c r="U147" s="87">
        <v>6</v>
      </c>
      <c r="V147" s="221">
        <v>7.5</v>
      </c>
      <c r="W147" s="221">
        <v>6</v>
      </c>
      <c r="X147" s="221">
        <v>7.5</v>
      </c>
      <c r="Y147" s="221">
        <v>5</v>
      </c>
      <c r="Z147" s="221">
        <v>7.5</v>
      </c>
      <c r="AA147" s="221">
        <v>6</v>
      </c>
      <c r="AB147" s="222">
        <v>7.5</v>
      </c>
      <c r="AC147" s="200"/>
      <c r="AD147" s="215"/>
      <c r="AE147" s="218" t="s">
        <v>251</v>
      </c>
      <c r="AF147" s="125">
        <v>20.18</v>
      </c>
      <c r="AG147" s="222">
        <v>211.46</v>
      </c>
      <c r="AH147" s="204"/>
      <c r="AI147" s="215"/>
      <c r="AJ147" s="218" t="s">
        <v>245</v>
      </c>
      <c r="AK147" s="223">
        <v>1.24</v>
      </c>
    </row>
    <row r="148" spans="1:37" x14ac:dyDescent="0.25">
      <c r="A148" s="209"/>
      <c r="B148" s="210" t="s">
        <v>234</v>
      </c>
      <c r="C148" s="100">
        <v>11056.231300000001</v>
      </c>
      <c r="D148" s="101">
        <v>10416.120780000001</v>
      </c>
      <c r="E148" s="101">
        <v>5481.1964200000002</v>
      </c>
      <c r="F148" s="101">
        <v>4934.92436</v>
      </c>
      <c r="G148" s="103">
        <v>640.11052000000007</v>
      </c>
      <c r="H148" s="211"/>
      <c r="I148" s="209"/>
      <c r="J148" s="210" t="s">
        <v>234</v>
      </c>
      <c r="K148" s="100">
        <v>23574.453469999997</v>
      </c>
      <c r="L148" s="101">
        <v>20511.199999999997</v>
      </c>
      <c r="M148" s="101">
        <v>174.1</v>
      </c>
      <c r="N148" s="101">
        <v>20337.099999999999</v>
      </c>
      <c r="O148" s="101">
        <v>3063.2534700000001</v>
      </c>
      <c r="P148" s="101" t="s">
        <v>220</v>
      </c>
      <c r="Q148" s="103">
        <v>53.903385954990455</v>
      </c>
      <c r="R148" s="200"/>
      <c r="S148" s="209"/>
      <c r="T148" s="210" t="s">
        <v>234</v>
      </c>
      <c r="U148" s="107">
        <v>6</v>
      </c>
      <c r="V148" s="109">
        <v>7.5</v>
      </c>
      <c r="W148" s="109">
        <v>6</v>
      </c>
      <c r="X148" s="109">
        <v>7.5</v>
      </c>
      <c r="Y148" s="109">
        <v>5</v>
      </c>
      <c r="Z148" s="109">
        <v>7.5</v>
      </c>
      <c r="AA148" s="109">
        <v>6</v>
      </c>
      <c r="AB148" s="113">
        <v>7.5</v>
      </c>
      <c r="AC148" s="212"/>
      <c r="AD148" s="215"/>
      <c r="AE148" s="210" t="s">
        <v>253</v>
      </c>
      <c r="AF148" s="111">
        <v>20.260000000000002</v>
      </c>
      <c r="AG148" s="113">
        <v>211.89</v>
      </c>
      <c r="AH148" s="214"/>
      <c r="AI148" s="215"/>
      <c r="AJ148" s="210" t="s">
        <v>249</v>
      </c>
      <c r="AK148" s="216">
        <v>1.21</v>
      </c>
    </row>
    <row r="149" spans="1:37" s="37" customFormat="1" x14ac:dyDescent="0.25">
      <c r="A149" s="209"/>
      <c r="B149" s="218" t="s">
        <v>221</v>
      </c>
      <c r="C149" s="118">
        <v>11244.750779999998</v>
      </c>
      <c r="D149" s="219">
        <v>10361.99217</v>
      </c>
      <c r="E149" s="219">
        <v>5383.3833399999994</v>
      </c>
      <c r="F149" s="219">
        <v>4978.6088300000001</v>
      </c>
      <c r="G149" s="220">
        <v>882.75860999999998</v>
      </c>
      <c r="H149" s="199"/>
      <c r="I149" s="209"/>
      <c r="J149" s="218" t="s">
        <v>221</v>
      </c>
      <c r="K149" s="118">
        <v>23063.659499999998</v>
      </c>
      <c r="L149" s="219">
        <v>19917.64</v>
      </c>
      <c r="M149" s="219">
        <v>293</v>
      </c>
      <c r="N149" s="219">
        <v>19624.64</v>
      </c>
      <c r="O149" s="219">
        <v>3146.0194999999999</v>
      </c>
      <c r="P149" s="219" t="s">
        <v>220</v>
      </c>
      <c r="Q149" s="220">
        <v>56.456240699199299</v>
      </c>
      <c r="R149" s="200"/>
      <c r="S149" s="209"/>
      <c r="T149" s="218" t="s">
        <v>221</v>
      </c>
      <c r="U149" s="87">
        <v>6</v>
      </c>
      <c r="V149" s="221">
        <v>7.5</v>
      </c>
      <c r="W149" s="221">
        <v>6</v>
      </c>
      <c r="X149" s="221">
        <v>7.5</v>
      </c>
      <c r="Y149" s="221">
        <v>5</v>
      </c>
      <c r="Z149" s="221">
        <v>7.5</v>
      </c>
      <c r="AA149" s="221">
        <v>6</v>
      </c>
      <c r="AB149" s="222">
        <v>7.5</v>
      </c>
      <c r="AC149" s="200"/>
      <c r="AD149" s="215"/>
      <c r="AE149" s="218" t="s">
        <v>245</v>
      </c>
      <c r="AF149" s="125">
        <v>20.23</v>
      </c>
      <c r="AG149" s="222">
        <v>211.94</v>
      </c>
      <c r="AH149" s="204"/>
      <c r="AI149" s="215" t="s">
        <v>275</v>
      </c>
      <c r="AJ149" s="218" t="s">
        <v>247</v>
      </c>
      <c r="AK149" s="223">
        <v>1.2</v>
      </c>
    </row>
    <row r="150" spans="1:37" x14ac:dyDescent="0.25">
      <c r="A150" s="209"/>
      <c r="B150" s="210" t="s">
        <v>248</v>
      </c>
      <c r="C150" s="100">
        <v>11954.043900000001</v>
      </c>
      <c r="D150" s="101">
        <v>10882.482249999999</v>
      </c>
      <c r="E150" s="101">
        <v>5922.4744199999996</v>
      </c>
      <c r="F150" s="101">
        <v>4960.0078300000005</v>
      </c>
      <c r="G150" s="103">
        <v>1071.5616499999999</v>
      </c>
      <c r="H150" s="211"/>
      <c r="I150" s="209"/>
      <c r="J150" s="210" t="s">
        <v>248</v>
      </c>
      <c r="K150" s="100">
        <v>25078.530660000004</v>
      </c>
      <c r="L150" s="101">
        <v>22410.510000000002</v>
      </c>
      <c r="M150" s="101">
        <v>193.65</v>
      </c>
      <c r="N150" s="101">
        <v>22216.86</v>
      </c>
      <c r="O150" s="101">
        <v>2668.0206600000001</v>
      </c>
      <c r="P150" s="101" t="s">
        <v>220</v>
      </c>
      <c r="Q150" s="103">
        <v>53.341239891461633</v>
      </c>
      <c r="R150" s="200"/>
      <c r="S150" s="209"/>
      <c r="T150" s="210" t="s">
        <v>248</v>
      </c>
      <c r="U150" s="107">
        <v>6</v>
      </c>
      <c r="V150" s="109">
        <v>7.5</v>
      </c>
      <c r="W150" s="109">
        <v>6</v>
      </c>
      <c r="X150" s="109">
        <v>7.5</v>
      </c>
      <c r="Y150" s="109">
        <v>5</v>
      </c>
      <c r="Z150" s="109">
        <v>7.5</v>
      </c>
      <c r="AA150" s="109">
        <v>6</v>
      </c>
      <c r="AB150" s="113">
        <v>7.5</v>
      </c>
      <c r="AC150" s="212"/>
      <c r="AD150" s="215"/>
      <c r="AE150" s="210" t="s">
        <v>249</v>
      </c>
      <c r="AF150" s="111">
        <v>22.73</v>
      </c>
      <c r="AG150" s="113">
        <v>211.63</v>
      </c>
      <c r="AH150" s="214"/>
      <c r="AI150" s="215"/>
      <c r="AJ150" s="210" t="s">
        <v>250</v>
      </c>
      <c r="AK150" s="216">
        <v>1.24</v>
      </c>
    </row>
    <row r="151" spans="1:37" s="37" customFormat="1" x14ac:dyDescent="0.25">
      <c r="A151" s="209"/>
      <c r="B151" s="218" t="s">
        <v>251</v>
      </c>
      <c r="C151" s="118">
        <v>12136.556629999999</v>
      </c>
      <c r="D151" s="219">
        <v>10972.96125</v>
      </c>
      <c r="E151" s="219">
        <v>6022.0110000000004</v>
      </c>
      <c r="F151" s="219">
        <v>4950.9502499999999</v>
      </c>
      <c r="G151" s="220">
        <v>1163.59538</v>
      </c>
      <c r="H151" s="199"/>
      <c r="I151" s="209"/>
      <c r="J151" s="218" t="s">
        <v>251</v>
      </c>
      <c r="K151" s="118">
        <v>25689.619050000001</v>
      </c>
      <c r="L151" s="219">
        <v>24231.98</v>
      </c>
      <c r="M151" s="219">
        <v>308.45</v>
      </c>
      <c r="N151" s="219">
        <v>23923.53</v>
      </c>
      <c r="O151" s="219">
        <v>1457.63905</v>
      </c>
      <c r="P151" s="219" t="s">
        <v>220</v>
      </c>
      <c r="Q151" s="220">
        <v>50.084873914554237</v>
      </c>
      <c r="R151" s="200"/>
      <c r="S151" s="209"/>
      <c r="T151" s="218" t="s">
        <v>251</v>
      </c>
      <c r="U151" s="87">
        <v>6</v>
      </c>
      <c r="V151" s="221">
        <v>7.5</v>
      </c>
      <c r="W151" s="221">
        <v>6</v>
      </c>
      <c r="X151" s="221">
        <v>7.5</v>
      </c>
      <c r="Y151" s="221">
        <v>5</v>
      </c>
      <c r="Z151" s="221">
        <v>7.5</v>
      </c>
      <c r="AA151" s="221">
        <v>6</v>
      </c>
      <c r="AB151" s="222">
        <v>7.5</v>
      </c>
      <c r="AC151" s="200"/>
      <c r="AD151" s="215" t="s">
        <v>273</v>
      </c>
      <c r="AE151" s="218" t="s">
        <v>247</v>
      </c>
      <c r="AF151" s="125">
        <v>20.34</v>
      </c>
      <c r="AG151" s="222">
        <v>212.89</v>
      </c>
      <c r="AH151" s="204"/>
      <c r="AI151" s="215"/>
      <c r="AJ151" s="218" t="s">
        <v>232</v>
      </c>
      <c r="AK151" s="223">
        <v>1.25</v>
      </c>
    </row>
    <row r="152" spans="1:37" x14ac:dyDescent="0.25">
      <c r="A152" s="209"/>
      <c r="B152" s="210" t="s">
        <v>253</v>
      </c>
      <c r="C152" s="100">
        <v>12575.989250000001</v>
      </c>
      <c r="D152" s="101">
        <v>11700.458500000001</v>
      </c>
      <c r="E152" s="101">
        <v>6748.2300100000002</v>
      </c>
      <c r="F152" s="101">
        <v>4952.2284900000004</v>
      </c>
      <c r="G152" s="103">
        <v>875.53075000000001</v>
      </c>
      <c r="H152" s="211"/>
      <c r="I152" s="209"/>
      <c r="J152" s="210" t="s">
        <v>253</v>
      </c>
      <c r="K152" s="100">
        <v>25931.765800000001</v>
      </c>
      <c r="L152" s="101">
        <v>25247.58</v>
      </c>
      <c r="M152" s="101">
        <v>515.5</v>
      </c>
      <c r="N152" s="101">
        <v>24732.080000000002</v>
      </c>
      <c r="O152" s="101">
        <v>684.18579999999997</v>
      </c>
      <c r="P152" s="101" t="s">
        <v>220</v>
      </c>
      <c r="Q152" s="103">
        <v>49.810671953510003</v>
      </c>
      <c r="R152" s="200"/>
      <c r="S152" s="209"/>
      <c r="T152" s="210" t="s">
        <v>253</v>
      </c>
      <c r="U152" s="107">
        <v>6</v>
      </c>
      <c r="V152" s="109">
        <v>7.5</v>
      </c>
      <c r="W152" s="109">
        <v>6</v>
      </c>
      <c r="X152" s="109">
        <v>7.5</v>
      </c>
      <c r="Y152" s="109">
        <v>5</v>
      </c>
      <c r="Z152" s="109">
        <v>7.5</v>
      </c>
      <c r="AA152" s="109">
        <v>6</v>
      </c>
      <c r="AB152" s="113">
        <v>7.5</v>
      </c>
      <c r="AC152" s="212"/>
      <c r="AD152" s="215"/>
      <c r="AE152" s="210" t="s">
        <v>250</v>
      </c>
      <c r="AF152" s="111">
        <v>20.47</v>
      </c>
      <c r="AG152" s="113">
        <v>214.55</v>
      </c>
      <c r="AH152" s="214"/>
      <c r="AI152" s="215"/>
      <c r="AJ152" s="210" t="s">
        <v>254</v>
      </c>
      <c r="AK152" s="216">
        <v>1.25</v>
      </c>
    </row>
    <row r="153" spans="1:37" s="37" customFormat="1" x14ac:dyDescent="0.25">
      <c r="A153" s="209"/>
      <c r="B153" s="218" t="s">
        <v>245</v>
      </c>
      <c r="C153" s="118">
        <v>13142.383970000001</v>
      </c>
      <c r="D153" s="219">
        <v>12198.75115</v>
      </c>
      <c r="E153" s="219">
        <v>7271.8009599999996</v>
      </c>
      <c r="F153" s="219">
        <v>4926.9501900000005</v>
      </c>
      <c r="G153" s="220">
        <v>943.63281999999992</v>
      </c>
      <c r="H153" s="199"/>
      <c r="I153" s="209"/>
      <c r="J153" s="218" t="s">
        <v>245</v>
      </c>
      <c r="K153" s="118">
        <v>25738.205300000001</v>
      </c>
      <c r="L153" s="219">
        <v>24765.52</v>
      </c>
      <c r="M153" s="219">
        <v>628.65</v>
      </c>
      <c r="N153" s="219">
        <v>24136.87</v>
      </c>
      <c r="O153" s="219">
        <v>972.68529999999998</v>
      </c>
      <c r="P153" s="219" t="s">
        <v>220</v>
      </c>
      <c r="Q153" s="220">
        <v>53.067264365941035</v>
      </c>
      <c r="R153" s="200"/>
      <c r="S153" s="209"/>
      <c r="T153" s="218" t="s">
        <v>245</v>
      </c>
      <c r="U153" s="87">
        <v>6</v>
      </c>
      <c r="V153" s="221">
        <v>7.5</v>
      </c>
      <c r="W153" s="221">
        <v>6</v>
      </c>
      <c r="X153" s="221">
        <v>7.5</v>
      </c>
      <c r="Y153" s="221">
        <v>5</v>
      </c>
      <c r="Z153" s="221">
        <v>7.5</v>
      </c>
      <c r="AA153" s="221">
        <v>6</v>
      </c>
      <c r="AB153" s="222">
        <v>7.5</v>
      </c>
      <c r="AC153" s="200"/>
      <c r="AD153" s="215"/>
      <c r="AE153" s="218" t="s">
        <v>232</v>
      </c>
      <c r="AF153" s="125">
        <v>20.7</v>
      </c>
      <c r="AG153" s="222">
        <v>216.92</v>
      </c>
      <c r="AH153" s="204"/>
      <c r="AI153" s="215"/>
      <c r="AJ153" s="218" t="s">
        <v>255</v>
      </c>
      <c r="AK153" s="223">
        <v>1.34</v>
      </c>
    </row>
    <row r="154" spans="1:37" x14ac:dyDescent="0.25">
      <c r="A154" s="209"/>
      <c r="B154" s="210" t="s">
        <v>249</v>
      </c>
      <c r="C154" s="100">
        <v>12804.442730000001</v>
      </c>
      <c r="D154" s="101">
        <v>12065.813970000001</v>
      </c>
      <c r="E154" s="101">
        <v>7160.2586900000006</v>
      </c>
      <c r="F154" s="101">
        <v>4905.5552800000005</v>
      </c>
      <c r="G154" s="103">
        <v>738.62876000000006</v>
      </c>
      <c r="H154" s="211"/>
      <c r="I154" s="209"/>
      <c r="J154" s="210" t="s">
        <v>249</v>
      </c>
      <c r="K154" s="100">
        <v>25807.960920000001</v>
      </c>
      <c r="L154" s="101">
        <v>24461.16</v>
      </c>
      <c r="M154" s="101">
        <v>659.15</v>
      </c>
      <c r="N154" s="101">
        <v>23802.01</v>
      </c>
      <c r="O154" s="101">
        <v>1346.8009199999999</v>
      </c>
      <c r="P154" s="101" t="s">
        <v>220</v>
      </c>
      <c r="Q154" s="103">
        <v>52.346016010687968</v>
      </c>
      <c r="R154" s="200"/>
      <c r="S154" s="209"/>
      <c r="T154" s="210" t="s">
        <v>249</v>
      </c>
      <c r="U154" s="107">
        <v>6</v>
      </c>
      <c r="V154" s="109">
        <v>7.5</v>
      </c>
      <c r="W154" s="109">
        <v>6</v>
      </c>
      <c r="X154" s="109">
        <v>7.5</v>
      </c>
      <c r="Y154" s="109">
        <v>5</v>
      </c>
      <c r="Z154" s="109">
        <v>7.5</v>
      </c>
      <c r="AA154" s="109">
        <v>6</v>
      </c>
      <c r="AB154" s="113">
        <v>7.5</v>
      </c>
      <c r="AC154" s="212"/>
      <c r="AD154" s="215"/>
      <c r="AE154" s="210" t="s">
        <v>254</v>
      </c>
      <c r="AF154" s="111">
        <v>20.64</v>
      </c>
      <c r="AG154" s="113">
        <v>216.54</v>
      </c>
      <c r="AH154" s="214"/>
      <c r="AI154" s="215"/>
      <c r="AJ154" s="210" t="s">
        <v>234</v>
      </c>
      <c r="AK154" s="216">
        <v>1.44</v>
      </c>
    </row>
    <row r="155" spans="1:37" s="37" customFormat="1" x14ac:dyDescent="0.25">
      <c r="A155" s="209" t="s">
        <v>262</v>
      </c>
      <c r="B155" s="218" t="s">
        <v>247</v>
      </c>
      <c r="C155" s="118">
        <v>13037.683010000001</v>
      </c>
      <c r="D155" s="219">
        <v>12755.4692</v>
      </c>
      <c r="E155" s="219">
        <v>7849.6307100000004</v>
      </c>
      <c r="F155" s="219">
        <v>4905.8384900000001</v>
      </c>
      <c r="G155" s="220">
        <v>282.21381000000002</v>
      </c>
      <c r="H155" s="199"/>
      <c r="I155" s="209" t="s">
        <v>262</v>
      </c>
      <c r="J155" s="218" t="s">
        <v>247</v>
      </c>
      <c r="K155" s="118">
        <v>25289.042570000001</v>
      </c>
      <c r="L155" s="219">
        <v>23649</v>
      </c>
      <c r="M155" s="219">
        <v>643.1</v>
      </c>
      <c r="N155" s="219">
        <v>23005.9</v>
      </c>
      <c r="O155" s="219">
        <v>1640.0425700000001</v>
      </c>
      <c r="P155" s="219" t="s">
        <v>220</v>
      </c>
      <c r="Q155" s="220">
        <v>55.129954797243016</v>
      </c>
      <c r="R155" s="200"/>
      <c r="S155" s="209" t="s">
        <v>262</v>
      </c>
      <c r="T155" s="218" t="s">
        <v>247</v>
      </c>
      <c r="U155" s="87">
        <v>6</v>
      </c>
      <c r="V155" s="221">
        <v>7.5</v>
      </c>
      <c r="W155" s="221">
        <v>6</v>
      </c>
      <c r="X155" s="221">
        <v>7.5</v>
      </c>
      <c r="Y155" s="221">
        <v>5</v>
      </c>
      <c r="Z155" s="221">
        <v>7.5</v>
      </c>
      <c r="AA155" s="221">
        <v>6</v>
      </c>
      <c r="AB155" s="222">
        <v>7.5</v>
      </c>
      <c r="AC155" s="200"/>
      <c r="AD155" s="215"/>
      <c r="AE155" s="218" t="s">
        <v>255</v>
      </c>
      <c r="AF155" s="125">
        <v>20.440000000000001</v>
      </c>
      <c r="AG155" s="222">
        <v>214.29</v>
      </c>
      <c r="AH155" s="204"/>
      <c r="AI155" s="215"/>
      <c r="AJ155" s="218" t="s">
        <v>221</v>
      </c>
      <c r="AK155" s="223">
        <v>1.45</v>
      </c>
    </row>
    <row r="156" spans="1:37" x14ac:dyDescent="0.25">
      <c r="A156" s="209"/>
      <c r="B156" s="210" t="s">
        <v>250</v>
      </c>
      <c r="C156" s="100">
        <v>13339.12443</v>
      </c>
      <c r="D156" s="101">
        <v>12536.963169999999</v>
      </c>
      <c r="E156" s="101">
        <v>7646.2620900000002</v>
      </c>
      <c r="F156" s="101">
        <v>4890.7010799999998</v>
      </c>
      <c r="G156" s="103">
        <v>802.16125999999997</v>
      </c>
      <c r="H156" s="211"/>
      <c r="I156" s="209"/>
      <c r="J156" s="210" t="s">
        <v>250</v>
      </c>
      <c r="K156" s="100">
        <v>26179.772239999998</v>
      </c>
      <c r="L156" s="101">
        <v>24323.969999999998</v>
      </c>
      <c r="M156" s="101">
        <v>671.6</v>
      </c>
      <c r="N156" s="101">
        <v>23652.37</v>
      </c>
      <c r="O156" s="101">
        <v>1855.80224</v>
      </c>
      <c r="P156" s="101" t="s">
        <v>220</v>
      </c>
      <c r="Q156" s="103">
        <v>54.839421484239622</v>
      </c>
      <c r="R156" s="200"/>
      <c r="S156" s="209"/>
      <c r="T156" s="210" t="s">
        <v>250</v>
      </c>
      <c r="U156" s="107">
        <v>6</v>
      </c>
      <c r="V156" s="109">
        <v>7.5</v>
      </c>
      <c r="W156" s="109">
        <v>6</v>
      </c>
      <c r="X156" s="109">
        <v>7.5</v>
      </c>
      <c r="Y156" s="109">
        <v>5</v>
      </c>
      <c r="Z156" s="109">
        <v>7.5</v>
      </c>
      <c r="AA156" s="109">
        <v>6</v>
      </c>
      <c r="AB156" s="113">
        <v>7.5</v>
      </c>
      <c r="AC156" s="212"/>
      <c r="AD156" s="215"/>
      <c r="AE156" s="210" t="s">
        <v>234</v>
      </c>
      <c r="AF156" s="111">
        <v>20.23</v>
      </c>
      <c r="AG156" s="113">
        <v>212.67</v>
      </c>
      <c r="AH156" s="214"/>
      <c r="AI156" s="215"/>
      <c r="AJ156" s="210" t="s">
        <v>248</v>
      </c>
      <c r="AK156" s="216">
        <v>1.37</v>
      </c>
    </row>
    <row r="157" spans="1:37" s="37" customFormat="1" x14ac:dyDescent="0.25">
      <c r="A157" s="209"/>
      <c r="B157" s="218" t="s">
        <v>232</v>
      </c>
      <c r="C157" s="118">
        <v>12669.393370000002</v>
      </c>
      <c r="D157" s="219">
        <v>11891.092490000001</v>
      </c>
      <c r="E157" s="219">
        <v>7049.3806299999997</v>
      </c>
      <c r="F157" s="219">
        <v>4841.7118600000003</v>
      </c>
      <c r="G157" s="220">
        <v>778.30088000000001</v>
      </c>
      <c r="H157" s="199"/>
      <c r="I157" s="209"/>
      <c r="J157" s="218" t="s">
        <v>232</v>
      </c>
      <c r="K157" s="118">
        <v>25779.84013</v>
      </c>
      <c r="L157" s="219">
        <v>24651.56</v>
      </c>
      <c r="M157" s="219">
        <v>841.75</v>
      </c>
      <c r="N157" s="219">
        <v>23809.81</v>
      </c>
      <c r="O157" s="219">
        <v>1128.2801300000001</v>
      </c>
      <c r="P157" s="219" t="s">
        <v>220</v>
      </c>
      <c r="Q157" s="220">
        <v>51.393880833505065</v>
      </c>
      <c r="R157" s="200"/>
      <c r="S157" s="209"/>
      <c r="T157" s="218" t="s">
        <v>232</v>
      </c>
      <c r="U157" s="87">
        <v>6</v>
      </c>
      <c r="V157" s="221">
        <v>7.5</v>
      </c>
      <c r="W157" s="221">
        <v>6</v>
      </c>
      <c r="X157" s="221">
        <v>7.5</v>
      </c>
      <c r="Y157" s="221">
        <v>5</v>
      </c>
      <c r="Z157" s="221">
        <v>7.5</v>
      </c>
      <c r="AA157" s="221">
        <v>6</v>
      </c>
      <c r="AB157" s="222">
        <v>7.5</v>
      </c>
      <c r="AC157" s="200"/>
      <c r="AD157" s="215"/>
      <c r="AE157" s="218" t="s">
        <v>221</v>
      </c>
      <c r="AF157" s="125">
        <v>20.11</v>
      </c>
      <c r="AG157" s="222">
        <v>211.05</v>
      </c>
      <c r="AH157" s="204"/>
      <c r="AI157" s="215"/>
      <c r="AJ157" s="218" t="s">
        <v>251</v>
      </c>
      <c r="AK157" s="223">
        <v>1.33</v>
      </c>
    </row>
    <row r="158" spans="1:37" x14ac:dyDescent="0.25">
      <c r="A158" s="209"/>
      <c r="B158" s="210" t="s">
        <v>254</v>
      </c>
      <c r="C158" s="100">
        <v>12511.758549999999</v>
      </c>
      <c r="D158" s="101">
        <v>11791.976359999999</v>
      </c>
      <c r="E158" s="101">
        <v>6904.7813099999994</v>
      </c>
      <c r="F158" s="101">
        <v>4887.1950500000003</v>
      </c>
      <c r="G158" s="103">
        <v>719.7821899999999</v>
      </c>
      <c r="H158" s="211"/>
      <c r="I158" s="209"/>
      <c r="J158" s="210" t="s">
        <v>254</v>
      </c>
      <c r="K158" s="100">
        <v>25281.74238</v>
      </c>
      <c r="L158" s="101">
        <v>23762.18</v>
      </c>
      <c r="M158" s="101">
        <v>570.75</v>
      </c>
      <c r="N158" s="101">
        <v>23191.43</v>
      </c>
      <c r="O158" s="101">
        <v>1519.5623799999998</v>
      </c>
      <c r="P158" s="101" t="s">
        <v>220</v>
      </c>
      <c r="Q158" s="103">
        <v>52.654085399571912</v>
      </c>
      <c r="R158" s="200"/>
      <c r="S158" s="209"/>
      <c r="T158" s="210" t="s">
        <v>254</v>
      </c>
      <c r="U158" s="107">
        <v>6</v>
      </c>
      <c r="V158" s="109">
        <v>7.5</v>
      </c>
      <c r="W158" s="109">
        <v>6</v>
      </c>
      <c r="X158" s="109">
        <v>7.5</v>
      </c>
      <c r="Y158" s="109">
        <v>5</v>
      </c>
      <c r="Z158" s="109">
        <v>7.5</v>
      </c>
      <c r="AA158" s="109">
        <v>6</v>
      </c>
      <c r="AB158" s="113">
        <v>7.5</v>
      </c>
      <c r="AC158" s="212"/>
      <c r="AD158" s="215"/>
      <c r="AE158" s="210" t="s">
        <v>248</v>
      </c>
      <c r="AF158" s="111">
        <v>20.04</v>
      </c>
      <c r="AG158" s="113">
        <v>210.01</v>
      </c>
      <c r="AH158" s="214"/>
      <c r="AI158" s="215"/>
      <c r="AJ158" s="210" t="s">
        <v>253</v>
      </c>
      <c r="AK158" s="216">
        <v>1.26</v>
      </c>
    </row>
    <row r="159" spans="1:37" s="37" customFormat="1" x14ac:dyDescent="0.25">
      <c r="A159" s="209"/>
      <c r="B159" s="218" t="s">
        <v>255</v>
      </c>
      <c r="C159" s="118">
        <v>12668.933429999999</v>
      </c>
      <c r="D159" s="219">
        <v>11747.777129999999</v>
      </c>
      <c r="E159" s="219">
        <v>6850.5010700000003</v>
      </c>
      <c r="F159" s="219">
        <v>4897.2760599999992</v>
      </c>
      <c r="G159" s="220">
        <v>921.1563000000001</v>
      </c>
      <c r="H159" s="199"/>
      <c r="I159" s="209"/>
      <c r="J159" s="218" t="s">
        <v>255</v>
      </c>
      <c r="K159" s="118">
        <v>25783.374340000002</v>
      </c>
      <c r="L159" s="219">
        <v>23723.350000000002</v>
      </c>
      <c r="M159" s="219">
        <v>609.65</v>
      </c>
      <c r="N159" s="219">
        <v>23113.7</v>
      </c>
      <c r="O159" s="219">
        <v>2060.0243399999999</v>
      </c>
      <c r="P159" s="219" t="s">
        <v>220</v>
      </c>
      <c r="Q159" s="220">
        <v>53.402801164253773</v>
      </c>
      <c r="R159" s="200"/>
      <c r="S159" s="209"/>
      <c r="T159" s="218" t="s">
        <v>255</v>
      </c>
      <c r="U159" s="87">
        <v>6</v>
      </c>
      <c r="V159" s="221">
        <v>7.5</v>
      </c>
      <c r="W159" s="221">
        <v>6</v>
      </c>
      <c r="X159" s="221">
        <v>7.5</v>
      </c>
      <c r="Y159" s="221">
        <v>5</v>
      </c>
      <c r="Z159" s="221">
        <v>7.5</v>
      </c>
      <c r="AA159" s="221">
        <v>6</v>
      </c>
      <c r="AB159" s="222">
        <v>7.5</v>
      </c>
      <c r="AC159" s="200"/>
      <c r="AD159" s="215"/>
      <c r="AE159" s="218" t="s">
        <v>251</v>
      </c>
      <c r="AF159" s="125">
        <v>20</v>
      </c>
      <c r="AG159" s="222">
        <v>209.63</v>
      </c>
      <c r="AH159" s="204"/>
      <c r="AI159" s="215"/>
      <c r="AJ159" s="218" t="s">
        <v>245</v>
      </c>
      <c r="AK159" s="223">
        <v>1.21</v>
      </c>
    </row>
    <row r="160" spans="1:37" x14ac:dyDescent="0.25">
      <c r="A160" s="209"/>
      <c r="B160" s="210" t="s">
        <v>234</v>
      </c>
      <c r="C160" s="100">
        <v>12422.439390000001</v>
      </c>
      <c r="D160" s="101">
        <v>11677.956300000002</v>
      </c>
      <c r="E160" s="101">
        <v>6772.7541200000005</v>
      </c>
      <c r="F160" s="101">
        <v>4905.2021799999993</v>
      </c>
      <c r="G160" s="103">
        <v>744.48308999999995</v>
      </c>
      <c r="H160" s="211"/>
      <c r="I160" s="209"/>
      <c r="J160" s="210" t="s">
        <v>234</v>
      </c>
      <c r="K160" s="100">
        <v>24728.611230000002</v>
      </c>
      <c r="L160" s="101">
        <v>22899.29</v>
      </c>
      <c r="M160" s="101">
        <v>586.95000000000005</v>
      </c>
      <c r="N160" s="101">
        <v>22312.34</v>
      </c>
      <c r="O160" s="101">
        <v>1829.32123</v>
      </c>
      <c r="P160" s="101" t="s">
        <v>220</v>
      </c>
      <c r="Q160" s="103">
        <v>54.248142147638646</v>
      </c>
      <c r="R160" s="200"/>
      <c r="S160" s="209"/>
      <c r="T160" s="210" t="s">
        <v>234</v>
      </c>
      <c r="U160" s="107">
        <v>6</v>
      </c>
      <c r="V160" s="109">
        <v>7.5</v>
      </c>
      <c r="W160" s="109">
        <v>6</v>
      </c>
      <c r="X160" s="109">
        <v>7.5</v>
      </c>
      <c r="Y160" s="109">
        <v>5</v>
      </c>
      <c r="Z160" s="109">
        <v>7.5</v>
      </c>
      <c r="AA160" s="109">
        <v>6</v>
      </c>
      <c r="AB160" s="113">
        <v>7.5</v>
      </c>
      <c r="AC160" s="212"/>
      <c r="AD160" s="215"/>
      <c r="AE160" s="210" t="s">
        <v>253</v>
      </c>
      <c r="AF160" s="111">
        <v>20.13</v>
      </c>
      <c r="AG160" s="113">
        <v>210.75</v>
      </c>
      <c r="AH160" s="214"/>
      <c r="AI160" s="215"/>
      <c r="AJ160" s="210" t="s">
        <v>249</v>
      </c>
      <c r="AK160" s="216">
        <v>1.19</v>
      </c>
    </row>
    <row r="161" spans="1:37" s="37" customFormat="1" x14ac:dyDescent="0.25">
      <c r="A161" s="209"/>
      <c r="B161" s="218" t="s">
        <v>221</v>
      </c>
      <c r="C161" s="118">
        <v>12729.2153</v>
      </c>
      <c r="D161" s="219">
        <v>11684.653990000001</v>
      </c>
      <c r="E161" s="219">
        <v>6785.4802399999999</v>
      </c>
      <c r="F161" s="219">
        <v>4899.1737499999999</v>
      </c>
      <c r="G161" s="220">
        <v>1044.56131</v>
      </c>
      <c r="H161" s="199"/>
      <c r="I161" s="209"/>
      <c r="J161" s="218" t="s">
        <v>221</v>
      </c>
      <c r="K161" s="118">
        <v>25403.312380000003</v>
      </c>
      <c r="L161" s="219">
        <v>23976.22</v>
      </c>
      <c r="M161" s="219">
        <v>893.25</v>
      </c>
      <c r="N161" s="219">
        <v>23082.97</v>
      </c>
      <c r="O161" s="219">
        <v>1427.09238</v>
      </c>
      <c r="P161" s="219" t="s">
        <v>220</v>
      </c>
      <c r="Q161" s="220">
        <v>53.091001417237571</v>
      </c>
      <c r="R161" s="200"/>
      <c r="S161" s="209"/>
      <c r="T161" s="218" t="s">
        <v>221</v>
      </c>
      <c r="U161" s="87">
        <v>6</v>
      </c>
      <c r="V161" s="221">
        <v>7.5</v>
      </c>
      <c r="W161" s="221">
        <v>6</v>
      </c>
      <c r="X161" s="221">
        <v>7.5</v>
      </c>
      <c r="Y161" s="221">
        <v>5</v>
      </c>
      <c r="Z161" s="221">
        <v>7.5</v>
      </c>
      <c r="AA161" s="221">
        <v>6</v>
      </c>
      <c r="AB161" s="222">
        <v>7.5</v>
      </c>
      <c r="AC161" s="200"/>
      <c r="AD161" s="215"/>
      <c r="AE161" s="218" t="s">
        <v>245</v>
      </c>
      <c r="AF161" s="125">
        <v>20.309999999999999</v>
      </c>
      <c r="AG161" s="222">
        <v>212.66</v>
      </c>
      <c r="AH161" s="204"/>
      <c r="AI161" s="215" t="s">
        <v>276</v>
      </c>
      <c r="AJ161" s="218" t="s">
        <v>247</v>
      </c>
      <c r="AK161" s="223">
        <v>1.17</v>
      </c>
    </row>
    <row r="162" spans="1:37" x14ac:dyDescent="0.25">
      <c r="A162" s="209"/>
      <c r="B162" s="210" t="s">
        <v>248</v>
      </c>
      <c r="C162" s="100">
        <v>12797.34433</v>
      </c>
      <c r="D162" s="101">
        <v>11764.083279999999</v>
      </c>
      <c r="E162" s="101">
        <v>6900.8326399999996</v>
      </c>
      <c r="F162" s="101">
        <v>4863.2506399999993</v>
      </c>
      <c r="G162" s="103">
        <v>1033.2610500000001</v>
      </c>
      <c r="H162" s="211"/>
      <c r="I162" s="209"/>
      <c r="J162" s="210" t="s">
        <v>248</v>
      </c>
      <c r="K162" s="100">
        <v>25918.64993</v>
      </c>
      <c r="L162" s="101">
        <v>25316.5</v>
      </c>
      <c r="M162" s="101">
        <v>848</v>
      </c>
      <c r="N162" s="101">
        <v>24468.5</v>
      </c>
      <c r="O162" s="101">
        <v>602.14992999999993</v>
      </c>
      <c r="P162" s="101" t="s">
        <v>220</v>
      </c>
      <c r="Q162" s="103">
        <v>50.549421642012128</v>
      </c>
      <c r="R162" s="200"/>
      <c r="S162" s="209"/>
      <c r="T162" s="210" t="s">
        <v>248</v>
      </c>
      <c r="U162" s="107">
        <v>6</v>
      </c>
      <c r="V162" s="109">
        <v>7.5</v>
      </c>
      <c r="W162" s="109">
        <v>6</v>
      </c>
      <c r="X162" s="109">
        <v>7.5</v>
      </c>
      <c r="Y162" s="109">
        <v>5</v>
      </c>
      <c r="Z162" s="109">
        <v>7.5</v>
      </c>
      <c r="AA162" s="109">
        <v>6</v>
      </c>
      <c r="AB162" s="113">
        <v>7.5</v>
      </c>
      <c r="AC162" s="212"/>
      <c r="AD162" s="215"/>
      <c r="AE162" s="210" t="s">
        <v>249</v>
      </c>
      <c r="AF162" s="111">
        <v>21.44</v>
      </c>
      <c r="AG162" s="113">
        <v>213.02</v>
      </c>
      <c r="AH162" s="214"/>
      <c r="AI162" s="215"/>
      <c r="AJ162" s="210" t="s">
        <v>250</v>
      </c>
      <c r="AK162" s="216">
        <v>1.1499999999999999</v>
      </c>
    </row>
    <row r="163" spans="1:37" s="37" customFormat="1" x14ac:dyDescent="0.25">
      <c r="A163" s="209"/>
      <c r="B163" s="218" t="s">
        <v>251</v>
      </c>
      <c r="C163" s="118">
        <v>13415.686030000001</v>
      </c>
      <c r="D163" s="219">
        <v>11221.180780000001</v>
      </c>
      <c r="E163" s="219">
        <v>6405.9377300000006</v>
      </c>
      <c r="F163" s="219">
        <v>4815.24305</v>
      </c>
      <c r="G163" s="220">
        <v>2194.5052500000002</v>
      </c>
      <c r="H163" s="199"/>
      <c r="I163" s="209"/>
      <c r="J163" s="218" t="s">
        <v>251</v>
      </c>
      <c r="K163" s="118">
        <v>26869.650279999998</v>
      </c>
      <c r="L163" s="219">
        <v>25638.71</v>
      </c>
      <c r="M163" s="219">
        <v>891.05</v>
      </c>
      <c r="N163" s="219">
        <v>24747.66</v>
      </c>
      <c r="O163" s="219">
        <v>1230.94028</v>
      </c>
      <c r="P163" s="219" t="s">
        <v>220</v>
      </c>
      <c r="Q163" s="220">
        <v>52.325901069125557</v>
      </c>
      <c r="R163" s="200"/>
      <c r="S163" s="209"/>
      <c r="T163" s="218" t="s">
        <v>251</v>
      </c>
      <c r="U163" s="87">
        <v>6</v>
      </c>
      <c r="V163" s="221">
        <v>7.5</v>
      </c>
      <c r="W163" s="221">
        <v>6</v>
      </c>
      <c r="X163" s="221">
        <v>7.5</v>
      </c>
      <c r="Y163" s="221">
        <v>5</v>
      </c>
      <c r="Z163" s="221">
        <v>7.5</v>
      </c>
      <c r="AA163" s="221">
        <v>6</v>
      </c>
      <c r="AB163" s="222">
        <v>7.5</v>
      </c>
      <c r="AC163" s="200"/>
      <c r="AD163" s="215" t="s">
        <v>274</v>
      </c>
      <c r="AE163" s="218" t="s">
        <v>247</v>
      </c>
      <c r="AF163" s="125">
        <v>20.309999999999999</v>
      </c>
      <c r="AG163" s="222">
        <v>213.22</v>
      </c>
      <c r="AH163" s="204"/>
      <c r="AI163" s="215"/>
      <c r="AJ163" s="218" t="s">
        <v>232</v>
      </c>
      <c r="AK163" s="223">
        <v>1.23</v>
      </c>
    </row>
    <row r="164" spans="1:37" x14ac:dyDescent="0.25">
      <c r="A164" s="209"/>
      <c r="B164" s="210" t="s">
        <v>253</v>
      </c>
      <c r="C164" s="100">
        <v>13599.40278</v>
      </c>
      <c r="D164" s="101">
        <v>12012.955550000001</v>
      </c>
      <c r="E164" s="101">
        <v>6810.6168200000002</v>
      </c>
      <c r="F164" s="101">
        <v>5202.3387300000004</v>
      </c>
      <c r="G164" s="103">
        <v>1586.44723</v>
      </c>
      <c r="H164" s="211"/>
      <c r="I164" s="209"/>
      <c r="J164" s="210" t="s">
        <v>253</v>
      </c>
      <c r="K164" s="100">
        <v>26109.310279999998</v>
      </c>
      <c r="L164" s="101">
        <v>25011.649999999998</v>
      </c>
      <c r="M164" s="101">
        <v>847.3</v>
      </c>
      <c r="N164" s="101">
        <v>24164.35</v>
      </c>
      <c r="O164" s="101">
        <v>1097.6602800000001</v>
      </c>
      <c r="P164" s="101" t="s">
        <v>220</v>
      </c>
      <c r="Q164" s="103">
        <v>54.372273640483535</v>
      </c>
      <c r="R164" s="200"/>
      <c r="S164" s="209"/>
      <c r="T164" s="210" t="s">
        <v>253</v>
      </c>
      <c r="U164" s="107">
        <v>6</v>
      </c>
      <c r="V164" s="109">
        <v>7.5</v>
      </c>
      <c r="W164" s="109">
        <v>6</v>
      </c>
      <c r="X164" s="109">
        <v>7.5</v>
      </c>
      <c r="Y164" s="109">
        <v>5</v>
      </c>
      <c r="Z164" s="109">
        <v>7.5</v>
      </c>
      <c r="AA164" s="109">
        <v>6</v>
      </c>
      <c r="AB164" s="113">
        <v>7.5</v>
      </c>
      <c r="AC164" s="212"/>
      <c r="AD164" s="215"/>
      <c r="AE164" s="210" t="s">
        <v>250</v>
      </c>
      <c r="AF164" s="111">
        <v>20.39</v>
      </c>
      <c r="AG164" s="113">
        <v>213.96</v>
      </c>
      <c r="AH164" s="214"/>
      <c r="AI164" s="215"/>
      <c r="AJ164" s="210" t="s">
        <v>254</v>
      </c>
      <c r="AK164" s="216">
        <v>1.34</v>
      </c>
    </row>
    <row r="165" spans="1:37" s="37" customFormat="1" x14ac:dyDescent="0.25">
      <c r="A165" s="209"/>
      <c r="B165" s="218" t="s">
        <v>245</v>
      </c>
      <c r="C165" s="118">
        <v>13760.3336</v>
      </c>
      <c r="D165" s="219">
        <v>12642.453</v>
      </c>
      <c r="E165" s="219">
        <v>5918.8815400000003</v>
      </c>
      <c r="F165" s="219">
        <v>6723.5714600000001</v>
      </c>
      <c r="G165" s="220">
        <v>1117.8806000000002</v>
      </c>
      <c r="H165" s="199"/>
      <c r="I165" s="209"/>
      <c r="J165" s="218" t="s">
        <v>245</v>
      </c>
      <c r="K165" s="118">
        <v>25852.02937</v>
      </c>
      <c r="L165" s="219">
        <v>24125.11</v>
      </c>
      <c r="M165" s="219">
        <v>862.8</v>
      </c>
      <c r="N165" s="219">
        <v>23262.31</v>
      </c>
      <c r="O165" s="219">
        <v>1726.9193700000001</v>
      </c>
      <c r="P165" s="219" t="s">
        <v>220</v>
      </c>
      <c r="Q165" s="220">
        <v>57.037392161113466</v>
      </c>
      <c r="R165" s="200"/>
      <c r="S165" s="209"/>
      <c r="T165" s="218" t="s">
        <v>245</v>
      </c>
      <c r="U165" s="87">
        <v>6</v>
      </c>
      <c r="V165" s="221">
        <v>7.5</v>
      </c>
      <c r="W165" s="221">
        <v>6</v>
      </c>
      <c r="X165" s="221">
        <v>7.5</v>
      </c>
      <c r="Y165" s="221">
        <v>5</v>
      </c>
      <c r="Z165" s="221">
        <v>7.5</v>
      </c>
      <c r="AA165" s="221">
        <v>6</v>
      </c>
      <c r="AB165" s="222">
        <v>7.5</v>
      </c>
      <c r="AC165" s="200"/>
      <c r="AD165" s="215"/>
      <c r="AE165" s="218" t="s">
        <v>232</v>
      </c>
      <c r="AF165" s="125">
        <v>20.41</v>
      </c>
      <c r="AG165" s="222">
        <v>214.21</v>
      </c>
      <c r="AH165" s="204"/>
      <c r="AI165" s="215"/>
      <c r="AJ165" s="218" t="s">
        <v>255</v>
      </c>
      <c r="AK165" s="223">
        <v>1.34</v>
      </c>
    </row>
    <row r="166" spans="1:37" x14ac:dyDescent="0.25">
      <c r="A166" s="209"/>
      <c r="B166" s="210" t="s">
        <v>249</v>
      </c>
      <c r="C166" s="100">
        <v>14234.31869</v>
      </c>
      <c r="D166" s="101">
        <v>13318.411759999999</v>
      </c>
      <c r="E166" s="101">
        <v>5978.4011799999998</v>
      </c>
      <c r="F166" s="101">
        <v>7340.0105800000001</v>
      </c>
      <c r="G166" s="103">
        <v>915.9069300000001</v>
      </c>
      <c r="H166" s="211"/>
      <c r="I166" s="209"/>
      <c r="J166" s="210" t="s">
        <v>249</v>
      </c>
      <c r="K166" s="100">
        <v>25414.084409999999</v>
      </c>
      <c r="L166" s="101">
        <v>23660.68</v>
      </c>
      <c r="M166" s="101">
        <v>794.8</v>
      </c>
      <c r="N166" s="101">
        <v>22865.88</v>
      </c>
      <c r="O166" s="101">
        <v>1753.4044100000001</v>
      </c>
      <c r="P166" s="101" t="s">
        <v>220</v>
      </c>
      <c r="Q166" s="103">
        <v>60.160226544630156</v>
      </c>
      <c r="R166" s="200"/>
      <c r="S166" s="209"/>
      <c r="T166" s="210" t="s">
        <v>249</v>
      </c>
      <c r="U166" s="107">
        <v>6</v>
      </c>
      <c r="V166" s="109">
        <v>7.5</v>
      </c>
      <c r="W166" s="109">
        <v>6</v>
      </c>
      <c r="X166" s="109">
        <v>7.5</v>
      </c>
      <c r="Y166" s="109">
        <v>5</v>
      </c>
      <c r="Z166" s="109">
        <v>7.5</v>
      </c>
      <c r="AA166" s="109">
        <v>6</v>
      </c>
      <c r="AB166" s="113">
        <v>7.5</v>
      </c>
      <c r="AC166" s="212"/>
      <c r="AD166" s="215"/>
      <c r="AE166" s="210" t="s">
        <v>254</v>
      </c>
      <c r="AF166" s="111">
        <v>20.51</v>
      </c>
      <c r="AG166" s="113">
        <v>215.52</v>
      </c>
      <c r="AH166" s="214"/>
      <c r="AI166" s="215"/>
      <c r="AJ166" s="210" t="s">
        <v>234</v>
      </c>
      <c r="AK166" s="216">
        <v>1.4</v>
      </c>
    </row>
    <row r="167" spans="1:37" s="37" customFormat="1" x14ac:dyDescent="0.25">
      <c r="A167" s="209" t="s">
        <v>264</v>
      </c>
      <c r="B167" s="218" t="s">
        <v>247</v>
      </c>
      <c r="C167" s="118">
        <v>14988.349550000001</v>
      </c>
      <c r="D167" s="219">
        <v>13570.26657</v>
      </c>
      <c r="E167" s="219">
        <v>4945.2109099999998</v>
      </c>
      <c r="F167" s="219">
        <v>8625.05566</v>
      </c>
      <c r="G167" s="220">
        <v>1418.0829799999999</v>
      </c>
      <c r="H167" s="199"/>
      <c r="I167" s="209" t="s">
        <v>264</v>
      </c>
      <c r="J167" s="218" t="s">
        <v>247</v>
      </c>
      <c r="K167" s="118">
        <v>25559.962530000001</v>
      </c>
      <c r="L167" s="219">
        <v>22541.81</v>
      </c>
      <c r="M167" s="219">
        <v>682.95</v>
      </c>
      <c r="N167" s="219">
        <v>21858.86</v>
      </c>
      <c r="O167" s="219">
        <v>3018.1525300000003</v>
      </c>
      <c r="P167" s="219" t="s">
        <v>220</v>
      </c>
      <c r="Q167" s="220">
        <v>66.491331219631434</v>
      </c>
      <c r="R167" s="200"/>
      <c r="S167" s="209" t="s">
        <v>264</v>
      </c>
      <c r="T167" s="218" t="s">
        <v>247</v>
      </c>
      <c r="U167" s="87">
        <v>6</v>
      </c>
      <c r="V167" s="221">
        <v>7.5</v>
      </c>
      <c r="W167" s="221">
        <v>6</v>
      </c>
      <c r="X167" s="221">
        <v>7.5</v>
      </c>
      <c r="Y167" s="221">
        <v>5</v>
      </c>
      <c r="Z167" s="221">
        <v>7.5</v>
      </c>
      <c r="AA167" s="221">
        <v>6</v>
      </c>
      <c r="AB167" s="222">
        <v>7.5</v>
      </c>
      <c r="AC167" s="200"/>
      <c r="AD167" s="215"/>
      <c r="AE167" s="218" t="s">
        <v>255</v>
      </c>
      <c r="AF167" s="125">
        <v>20.47</v>
      </c>
      <c r="AG167" s="222">
        <v>214.67</v>
      </c>
      <c r="AH167" s="204"/>
      <c r="AI167" s="215"/>
      <c r="AJ167" s="218" t="s">
        <v>221</v>
      </c>
      <c r="AK167" s="223">
        <v>1.4</v>
      </c>
    </row>
    <row r="168" spans="1:37" x14ac:dyDescent="0.25">
      <c r="A168" s="209"/>
      <c r="B168" s="210" t="s">
        <v>250</v>
      </c>
      <c r="C168" s="100">
        <v>14086.68225</v>
      </c>
      <c r="D168" s="101">
        <v>12844.66318</v>
      </c>
      <c r="E168" s="101">
        <v>4196.5314800000006</v>
      </c>
      <c r="F168" s="101">
        <v>8648.1316999999999</v>
      </c>
      <c r="G168" s="103">
        <v>1242.0190700000001</v>
      </c>
      <c r="H168" s="211"/>
      <c r="I168" s="209"/>
      <c r="J168" s="210" t="s">
        <v>250</v>
      </c>
      <c r="K168" s="100">
        <v>24482.450339999996</v>
      </c>
      <c r="L168" s="101">
        <v>22094.969999999998</v>
      </c>
      <c r="M168" s="101">
        <v>755.85</v>
      </c>
      <c r="N168" s="101">
        <v>21339.119999999999</v>
      </c>
      <c r="O168" s="101">
        <v>2387.4803400000001</v>
      </c>
      <c r="P168" s="101" t="s">
        <v>220</v>
      </c>
      <c r="Q168" s="103">
        <v>63.755154453705984</v>
      </c>
      <c r="R168" s="200"/>
      <c r="S168" s="209"/>
      <c r="T168" s="210" t="s">
        <v>250</v>
      </c>
      <c r="U168" s="107">
        <v>6</v>
      </c>
      <c r="V168" s="109">
        <v>7.5</v>
      </c>
      <c r="W168" s="109">
        <v>6</v>
      </c>
      <c r="X168" s="109">
        <v>7.5</v>
      </c>
      <c r="Y168" s="109">
        <v>5</v>
      </c>
      <c r="Z168" s="109">
        <v>7.5</v>
      </c>
      <c r="AA168" s="109">
        <v>6</v>
      </c>
      <c r="AB168" s="113">
        <v>7.5</v>
      </c>
      <c r="AC168" s="212"/>
      <c r="AD168" s="215"/>
      <c r="AE168" s="210" t="s">
        <v>234</v>
      </c>
      <c r="AF168" s="111">
        <v>20.45</v>
      </c>
      <c r="AG168" s="113">
        <v>213</v>
      </c>
      <c r="AH168" s="214"/>
      <c r="AI168" s="215"/>
      <c r="AJ168" s="210" t="s">
        <v>248</v>
      </c>
      <c r="AK168" s="216">
        <v>1.38</v>
      </c>
    </row>
    <row r="169" spans="1:37" s="37" customFormat="1" x14ac:dyDescent="0.25">
      <c r="A169" s="209"/>
      <c r="B169" s="218" t="s">
        <v>232</v>
      </c>
      <c r="C169" s="118">
        <v>13840.96638</v>
      </c>
      <c r="D169" s="219">
        <v>12965.065739999998</v>
      </c>
      <c r="E169" s="219">
        <v>4264.4274699999996</v>
      </c>
      <c r="F169" s="219">
        <v>8700.6382699999995</v>
      </c>
      <c r="G169" s="220">
        <v>875.90064000000007</v>
      </c>
      <c r="H169" s="199"/>
      <c r="I169" s="209"/>
      <c r="J169" s="218" t="s">
        <v>232</v>
      </c>
      <c r="K169" s="118">
        <v>26156.253500000003</v>
      </c>
      <c r="L169" s="219">
        <v>23465.65</v>
      </c>
      <c r="M169" s="219">
        <v>786.25</v>
      </c>
      <c r="N169" s="219">
        <v>22679.4</v>
      </c>
      <c r="O169" s="219">
        <v>2690.6035000000002</v>
      </c>
      <c r="P169" s="219" t="s">
        <v>220</v>
      </c>
      <c r="Q169" s="220">
        <v>58.983946236307105</v>
      </c>
      <c r="R169" s="200"/>
      <c r="S169" s="209"/>
      <c r="T169" s="218" t="s">
        <v>232</v>
      </c>
      <c r="U169" s="87">
        <v>6</v>
      </c>
      <c r="V169" s="221">
        <v>7.5</v>
      </c>
      <c r="W169" s="221">
        <v>6</v>
      </c>
      <c r="X169" s="221">
        <v>7.5</v>
      </c>
      <c r="Y169" s="221">
        <v>5</v>
      </c>
      <c r="Z169" s="221">
        <v>7.5</v>
      </c>
      <c r="AA169" s="221">
        <v>6</v>
      </c>
      <c r="AB169" s="222">
        <v>7.5</v>
      </c>
      <c r="AC169" s="200"/>
      <c r="AD169" s="215"/>
      <c r="AE169" s="218" t="s">
        <v>221</v>
      </c>
      <c r="AF169" s="125">
        <v>20.16</v>
      </c>
      <c r="AG169" s="222">
        <v>211.04</v>
      </c>
      <c r="AH169" s="204"/>
      <c r="AI169" s="215"/>
      <c r="AJ169" s="218" t="s">
        <v>251</v>
      </c>
      <c r="AK169" s="223">
        <v>1.32</v>
      </c>
    </row>
    <row r="170" spans="1:37" x14ac:dyDescent="0.25">
      <c r="A170" s="209"/>
      <c r="B170" s="210" t="s">
        <v>254</v>
      </c>
      <c r="C170" s="100">
        <v>13837.79364</v>
      </c>
      <c r="D170" s="101">
        <v>13091.44672</v>
      </c>
      <c r="E170" s="101">
        <v>3982.92283</v>
      </c>
      <c r="F170" s="101">
        <v>9108.5238900000004</v>
      </c>
      <c r="G170" s="103">
        <v>746.34692000000007</v>
      </c>
      <c r="H170" s="211"/>
      <c r="I170" s="209"/>
      <c r="J170" s="210" t="s">
        <v>254</v>
      </c>
      <c r="K170" s="100">
        <v>29370.697749999999</v>
      </c>
      <c r="L170" s="101">
        <v>25574.43</v>
      </c>
      <c r="M170" s="101">
        <v>617.65</v>
      </c>
      <c r="N170" s="101">
        <v>24956.78</v>
      </c>
      <c r="O170" s="101">
        <v>3796.26775</v>
      </c>
      <c r="P170" s="101" t="s">
        <v>220</v>
      </c>
      <c r="Q170" s="103">
        <v>54.10792592444875</v>
      </c>
      <c r="R170" s="200"/>
      <c r="S170" s="209"/>
      <c r="T170" s="210" t="s">
        <v>254</v>
      </c>
      <c r="U170" s="107">
        <v>6</v>
      </c>
      <c r="V170" s="109">
        <v>7.5</v>
      </c>
      <c r="W170" s="109">
        <v>6</v>
      </c>
      <c r="X170" s="109">
        <v>7.5</v>
      </c>
      <c r="Y170" s="109">
        <v>5</v>
      </c>
      <c r="Z170" s="109">
        <v>7.5</v>
      </c>
      <c r="AA170" s="109">
        <v>6</v>
      </c>
      <c r="AB170" s="113">
        <v>7.5</v>
      </c>
      <c r="AC170" s="212"/>
      <c r="AD170" s="215"/>
      <c r="AE170" s="210" t="s">
        <v>248</v>
      </c>
      <c r="AF170" s="111">
        <v>20.05</v>
      </c>
      <c r="AG170" s="113">
        <v>209.63</v>
      </c>
      <c r="AH170" s="214"/>
      <c r="AI170" s="215"/>
      <c r="AJ170" s="210" t="s">
        <v>253</v>
      </c>
      <c r="AK170" s="216">
        <v>1.31</v>
      </c>
    </row>
    <row r="171" spans="1:37" s="37" customFormat="1" x14ac:dyDescent="0.25">
      <c r="A171" s="209"/>
      <c r="B171" s="218" t="s">
        <v>255</v>
      </c>
      <c r="C171" s="118">
        <v>14093.958620000001</v>
      </c>
      <c r="D171" s="219">
        <v>13167.852570000001</v>
      </c>
      <c r="E171" s="219">
        <v>3848.5141899999999</v>
      </c>
      <c r="F171" s="219">
        <v>9319.3383800000011</v>
      </c>
      <c r="G171" s="220">
        <v>926.1060500000001</v>
      </c>
      <c r="H171" s="199"/>
      <c r="I171" s="209"/>
      <c r="J171" s="218" t="s">
        <v>255</v>
      </c>
      <c r="K171" s="118">
        <v>31691.05659</v>
      </c>
      <c r="L171" s="219">
        <v>28775.119999999999</v>
      </c>
      <c r="M171" s="219">
        <v>660.75</v>
      </c>
      <c r="N171" s="219">
        <v>28114.37</v>
      </c>
      <c r="O171" s="219">
        <v>2915.9365899999998</v>
      </c>
      <c r="P171" s="219" t="s">
        <v>220</v>
      </c>
      <c r="Q171" s="220">
        <v>48.979669311544143</v>
      </c>
      <c r="R171" s="200"/>
      <c r="S171" s="209"/>
      <c r="T171" s="218" t="s">
        <v>255</v>
      </c>
      <c r="U171" s="87">
        <v>6</v>
      </c>
      <c r="V171" s="221">
        <v>7.5</v>
      </c>
      <c r="W171" s="221">
        <v>6</v>
      </c>
      <c r="X171" s="221">
        <v>7.5</v>
      </c>
      <c r="Y171" s="221">
        <v>5</v>
      </c>
      <c r="Z171" s="221">
        <v>7.5</v>
      </c>
      <c r="AA171" s="221">
        <v>6</v>
      </c>
      <c r="AB171" s="222">
        <v>7.5</v>
      </c>
      <c r="AC171" s="200"/>
      <c r="AD171" s="215"/>
      <c r="AE171" s="218" t="s">
        <v>251</v>
      </c>
      <c r="AF171" s="125">
        <v>19.98</v>
      </c>
      <c r="AG171" s="222">
        <v>208.65</v>
      </c>
      <c r="AH171" s="204"/>
      <c r="AI171" s="215"/>
      <c r="AJ171" s="218" t="s">
        <v>245</v>
      </c>
      <c r="AK171" s="223">
        <v>1.26</v>
      </c>
    </row>
    <row r="172" spans="1:37" x14ac:dyDescent="0.25">
      <c r="A172" s="209"/>
      <c r="B172" s="210" t="s">
        <v>234</v>
      </c>
      <c r="C172" s="100">
        <v>14247.59635</v>
      </c>
      <c r="D172" s="101">
        <v>13290.963949999999</v>
      </c>
      <c r="E172" s="101">
        <v>3850.2425499999999</v>
      </c>
      <c r="F172" s="101">
        <v>9440.7214000000004</v>
      </c>
      <c r="G172" s="103">
        <v>956.63240000000008</v>
      </c>
      <c r="H172" s="211"/>
      <c r="I172" s="209"/>
      <c r="J172" s="210" t="s">
        <v>234</v>
      </c>
      <c r="K172" s="100">
        <v>32317.145130000001</v>
      </c>
      <c r="L172" s="101">
        <v>29555.7</v>
      </c>
      <c r="M172" s="101">
        <v>527.4</v>
      </c>
      <c r="N172" s="101">
        <v>29028.3</v>
      </c>
      <c r="O172" s="101">
        <v>2761.4451300000001</v>
      </c>
      <c r="P172" s="101" t="s">
        <v>220</v>
      </c>
      <c r="Q172" s="103">
        <v>48.205917471080028</v>
      </c>
      <c r="R172" s="200"/>
      <c r="S172" s="209"/>
      <c r="T172" s="210" t="s">
        <v>234</v>
      </c>
      <c r="U172" s="107">
        <v>6</v>
      </c>
      <c r="V172" s="109">
        <v>7.5</v>
      </c>
      <c r="W172" s="109">
        <v>6</v>
      </c>
      <c r="X172" s="109">
        <v>7.5</v>
      </c>
      <c r="Y172" s="109">
        <v>5</v>
      </c>
      <c r="Z172" s="109">
        <v>7.5</v>
      </c>
      <c r="AA172" s="109">
        <v>6</v>
      </c>
      <c r="AB172" s="113">
        <v>7.5</v>
      </c>
      <c r="AC172" s="212"/>
      <c r="AD172" s="215"/>
      <c r="AE172" s="210" t="s">
        <v>253</v>
      </c>
      <c r="AF172" s="111">
        <v>19.98</v>
      </c>
      <c r="AG172" s="113">
        <v>208.23</v>
      </c>
      <c r="AH172" s="214"/>
      <c r="AI172" s="215"/>
      <c r="AJ172" s="210" t="s">
        <v>249</v>
      </c>
      <c r="AK172" s="216">
        <v>1.24</v>
      </c>
    </row>
    <row r="173" spans="1:37" s="37" customFormat="1" x14ac:dyDescent="0.25">
      <c r="A173" s="209"/>
      <c r="B173" s="218" t="s">
        <v>221</v>
      </c>
      <c r="C173" s="118">
        <v>14979.729010000001</v>
      </c>
      <c r="D173" s="219">
        <v>13736.971790000001</v>
      </c>
      <c r="E173" s="219">
        <v>4266.9302400000006</v>
      </c>
      <c r="F173" s="219">
        <v>9470.0415499999999</v>
      </c>
      <c r="G173" s="220">
        <v>1242.75722</v>
      </c>
      <c r="H173" s="199"/>
      <c r="I173" s="209"/>
      <c r="J173" s="218" t="s">
        <v>221</v>
      </c>
      <c r="K173" s="118">
        <v>35189.086179999998</v>
      </c>
      <c r="L173" s="219">
        <v>33164.5</v>
      </c>
      <c r="M173" s="219">
        <v>376.9</v>
      </c>
      <c r="N173" s="219">
        <v>32787.599999999999</v>
      </c>
      <c r="O173" s="219">
        <v>2024.58618</v>
      </c>
      <c r="P173" s="219" t="s">
        <v>220</v>
      </c>
      <c r="Q173" s="220">
        <v>45.167962761386427</v>
      </c>
      <c r="R173" s="200"/>
      <c r="S173" s="209"/>
      <c r="T173" s="218" t="s">
        <v>221</v>
      </c>
      <c r="U173" s="87">
        <v>6</v>
      </c>
      <c r="V173" s="221">
        <v>7.5</v>
      </c>
      <c r="W173" s="221">
        <v>6</v>
      </c>
      <c r="X173" s="221">
        <v>7.5</v>
      </c>
      <c r="Y173" s="221">
        <v>5</v>
      </c>
      <c r="Z173" s="221">
        <v>7.5</v>
      </c>
      <c r="AA173" s="221">
        <v>6</v>
      </c>
      <c r="AB173" s="222">
        <v>7.5</v>
      </c>
      <c r="AC173" s="200"/>
      <c r="AD173" s="215"/>
      <c r="AE173" s="218" t="s">
        <v>245</v>
      </c>
      <c r="AF173" s="125">
        <v>19.93</v>
      </c>
      <c r="AG173" s="222">
        <v>208.59</v>
      </c>
      <c r="AH173" s="204"/>
      <c r="AI173" s="215" t="s">
        <v>277</v>
      </c>
      <c r="AJ173" s="218" t="s">
        <v>247</v>
      </c>
      <c r="AK173" s="223">
        <v>1.27</v>
      </c>
    </row>
    <row r="174" spans="1:37" x14ac:dyDescent="0.25">
      <c r="A174" s="209"/>
      <c r="B174" s="210" t="s">
        <v>248</v>
      </c>
      <c r="C174" s="100">
        <v>15080.109539999999</v>
      </c>
      <c r="D174" s="101">
        <v>13741.099719999998</v>
      </c>
      <c r="E174" s="101">
        <v>4331.8475199999993</v>
      </c>
      <c r="F174" s="101">
        <v>9409.252199999999</v>
      </c>
      <c r="G174" s="103">
        <v>1339.00982</v>
      </c>
      <c r="H174" s="211"/>
      <c r="I174" s="209"/>
      <c r="J174" s="210" t="s">
        <v>248</v>
      </c>
      <c r="K174" s="100">
        <v>35312.947919999999</v>
      </c>
      <c r="L174" s="101">
        <v>33604.39</v>
      </c>
      <c r="M174" s="101">
        <v>366.6</v>
      </c>
      <c r="N174" s="101">
        <v>33237.79</v>
      </c>
      <c r="O174" s="101">
        <v>1708.55792</v>
      </c>
      <c r="P174" s="101" t="s">
        <v>220</v>
      </c>
      <c r="Q174" s="103">
        <v>44.875415206168</v>
      </c>
      <c r="R174" s="200"/>
      <c r="S174" s="209"/>
      <c r="T174" s="210" t="s">
        <v>248</v>
      </c>
      <c r="U174" s="107">
        <v>6</v>
      </c>
      <c r="V174" s="109">
        <v>7.5</v>
      </c>
      <c r="W174" s="109">
        <v>6</v>
      </c>
      <c r="X174" s="109">
        <v>7.5</v>
      </c>
      <c r="Y174" s="109">
        <v>5</v>
      </c>
      <c r="Z174" s="109">
        <v>7.5</v>
      </c>
      <c r="AA174" s="109">
        <v>6</v>
      </c>
      <c r="AB174" s="113">
        <v>7.5</v>
      </c>
      <c r="AC174" s="212"/>
      <c r="AD174" s="215"/>
      <c r="AE174" s="210" t="s">
        <v>249</v>
      </c>
      <c r="AF174" s="111">
        <v>20.21</v>
      </c>
      <c r="AG174" s="113">
        <v>209.01</v>
      </c>
      <c r="AH174" s="214"/>
      <c r="AI174" s="215"/>
      <c r="AJ174" s="210" t="s">
        <v>250</v>
      </c>
      <c r="AK174" s="216">
        <v>1.29</v>
      </c>
    </row>
    <row r="175" spans="1:37" s="37" customFormat="1" x14ac:dyDescent="0.25">
      <c r="A175" s="209"/>
      <c r="B175" s="218" t="s">
        <v>251</v>
      </c>
      <c r="C175" s="118">
        <v>15600.145259999999</v>
      </c>
      <c r="D175" s="219">
        <v>13928.411480000001</v>
      </c>
      <c r="E175" s="219">
        <v>4585.7745500000001</v>
      </c>
      <c r="F175" s="219">
        <v>9342.6369300000006</v>
      </c>
      <c r="G175" s="220">
        <v>1671.73378</v>
      </c>
      <c r="H175" s="199"/>
      <c r="I175" s="209"/>
      <c r="J175" s="218" t="s">
        <v>251</v>
      </c>
      <c r="K175" s="118">
        <v>35735.20147</v>
      </c>
      <c r="L175" s="219">
        <v>33361.24</v>
      </c>
      <c r="M175" s="219">
        <v>381.4</v>
      </c>
      <c r="N175" s="219">
        <v>32979.839999999997</v>
      </c>
      <c r="O175" s="219">
        <v>2373.9614700000002</v>
      </c>
      <c r="P175" s="219" t="s">
        <v>220</v>
      </c>
      <c r="Q175" s="220">
        <v>46.761287230330765</v>
      </c>
      <c r="R175" s="200"/>
      <c r="S175" s="209"/>
      <c r="T175" s="218" t="s">
        <v>251</v>
      </c>
      <c r="U175" s="87">
        <v>6</v>
      </c>
      <c r="V175" s="221">
        <v>7.5</v>
      </c>
      <c r="W175" s="221">
        <v>6</v>
      </c>
      <c r="X175" s="221">
        <v>7.5</v>
      </c>
      <c r="Y175" s="221">
        <v>5</v>
      </c>
      <c r="Z175" s="221">
        <v>7.5</v>
      </c>
      <c r="AA175" s="221">
        <v>6</v>
      </c>
      <c r="AB175" s="222">
        <v>7.5</v>
      </c>
      <c r="AC175" s="200"/>
      <c r="AD175" s="215" t="s">
        <v>275</v>
      </c>
      <c r="AE175" s="218" t="s">
        <v>247</v>
      </c>
      <c r="AF175" s="125">
        <v>20.13</v>
      </c>
      <c r="AG175" s="222">
        <v>210.57</v>
      </c>
      <c r="AH175" s="204"/>
      <c r="AI175" s="215"/>
      <c r="AJ175" s="218" t="s">
        <v>232</v>
      </c>
      <c r="AK175" s="223">
        <v>1.31</v>
      </c>
    </row>
    <row r="176" spans="1:37" x14ac:dyDescent="0.25">
      <c r="A176" s="209"/>
      <c r="B176" s="210" t="s">
        <v>253</v>
      </c>
      <c r="C176" s="100">
        <v>15839.761980000001</v>
      </c>
      <c r="D176" s="101">
        <v>14512.82855</v>
      </c>
      <c r="E176" s="101">
        <v>5188.2701299999999</v>
      </c>
      <c r="F176" s="101">
        <v>9324.5584199999994</v>
      </c>
      <c r="G176" s="103">
        <v>1326.93343</v>
      </c>
      <c r="H176" s="211"/>
      <c r="I176" s="209"/>
      <c r="J176" s="210" t="s">
        <v>253</v>
      </c>
      <c r="K176" s="100">
        <v>36439.655030000002</v>
      </c>
      <c r="L176" s="101">
        <v>33862.810000000005</v>
      </c>
      <c r="M176" s="101">
        <v>354.9</v>
      </c>
      <c r="N176" s="101">
        <v>33507.910000000003</v>
      </c>
      <c r="O176" s="101">
        <v>2576.84503</v>
      </c>
      <c r="P176" s="101" t="s">
        <v>220</v>
      </c>
      <c r="Q176" s="103">
        <v>46.776277515067413</v>
      </c>
      <c r="R176" s="200"/>
      <c r="S176" s="209"/>
      <c r="T176" s="210" t="s">
        <v>253</v>
      </c>
      <c r="U176" s="107">
        <v>6</v>
      </c>
      <c r="V176" s="109">
        <v>7.5</v>
      </c>
      <c r="W176" s="109">
        <v>6</v>
      </c>
      <c r="X176" s="109">
        <v>7.5</v>
      </c>
      <c r="Y176" s="109">
        <v>5</v>
      </c>
      <c r="Z176" s="109">
        <v>7.5</v>
      </c>
      <c r="AA176" s="109">
        <v>6</v>
      </c>
      <c r="AB176" s="113">
        <v>7.5</v>
      </c>
      <c r="AC176" s="212"/>
      <c r="AD176" s="215"/>
      <c r="AE176" s="210" t="s">
        <v>250</v>
      </c>
      <c r="AF176" s="111">
        <v>20.14</v>
      </c>
      <c r="AG176" s="113">
        <v>211.07</v>
      </c>
      <c r="AH176" s="214"/>
      <c r="AI176" s="215"/>
      <c r="AJ176" s="210" t="s">
        <v>254</v>
      </c>
      <c r="AK176" s="216">
        <v>1.36</v>
      </c>
    </row>
    <row r="177" spans="1:42" s="37" customFormat="1" x14ac:dyDescent="0.25">
      <c r="A177" s="209"/>
      <c r="B177" s="218" t="s">
        <v>245</v>
      </c>
      <c r="C177" s="118">
        <v>15776.053910000001</v>
      </c>
      <c r="D177" s="219">
        <v>14401.730870000001</v>
      </c>
      <c r="E177" s="219">
        <v>5131.2899600000001</v>
      </c>
      <c r="F177" s="219">
        <v>9270.4409099999993</v>
      </c>
      <c r="G177" s="220">
        <v>1374.32304</v>
      </c>
      <c r="H177" s="199"/>
      <c r="I177" s="209"/>
      <c r="J177" s="218" t="s">
        <v>245</v>
      </c>
      <c r="K177" s="118">
        <v>35444.017099999997</v>
      </c>
      <c r="L177" s="219">
        <v>33391.89</v>
      </c>
      <c r="M177" s="219">
        <v>368.3</v>
      </c>
      <c r="N177" s="219">
        <v>33023.589999999997</v>
      </c>
      <c r="O177" s="219">
        <v>2052.1270999999997</v>
      </c>
      <c r="P177" s="219" t="s">
        <v>220</v>
      </c>
      <c r="Q177" s="220">
        <v>47.245166146630218</v>
      </c>
      <c r="R177" s="200"/>
      <c r="S177" s="209"/>
      <c r="T177" s="218" t="s">
        <v>245</v>
      </c>
      <c r="U177" s="87">
        <v>6</v>
      </c>
      <c r="V177" s="221">
        <v>7.5</v>
      </c>
      <c r="W177" s="221">
        <v>6</v>
      </c>
      <c r="X177" s="221">
        <v>7.5</v>
      </c>
      <c r="Y177" s="221">
        <v>5</v>
      </c>
      <c r="Z177" s="221">
        <v>7.5</v>
      </c>
      <c r="AA177" s="221">
        <v>6</v>
      </c>
      <c r="AB177" s="222">
        <v>7.5</v>
      </c>
      <c r="AC177" s="200"/>
      <c r="AD177" s="215"/>
      <c r="AE177" s="218" t="s">
        <v>232</v>
      </c>
      <c r="AF177" s="125">
        <v>20.16</v>
      </c>
      <c r="AG177" s="222">
        <v>210.93</v>
      </c>
      <c r="AH177" s="204"/>
      <c r="AI177" s="215"/>
      <c r="AJ177" s="218" t="s">
        <v>255</v>
      </c>
      <c r="AK177" s="223">
        <v>1.4</v>
      </c>
    </row>
    <row r="178" spans="1:42" x14ac:dyDescent="0.25">
      <c r="A178" s="209"/>
      <c r="B178" s="210" t="s">
        <v>249</v>
      </c>
      <c r="C178" s="100">
        <v>14758.455709999998</v>
      </c>
      <c r="D178" s="101">
        <v>13907.729359999999</v>
      </c>
      <c r="E178" s="101">
        <v>4677.6802400000006</v>
      </c>
      <c r="F178" s="101">
        <v>9230.0491199999997</v>
      </c>
      <c r="G178" s="103">
        <v>850.72635000000002</v>
      </c>
      <c r="H178" s="211"/>
      <c r="I178" s="209"/>
      <c r="J178" s="210" t="s">
        <v>249</v>
      </c>
      <c r="K178" s="100">
        <v>34167.255860000005</v>
      </c>
      <c r="L178" s="101">
        <v>33144.590000000004</v>
      </c>
      <c r="M178" s="101">
        <v>364.15</v>
      </c>
      <c r="N178" s="101">
        <v>32780.44</v>
      </c>
      <c r="O178" s="101">
        <v>1022.6658600000001</v>
      </c>
      <c r="P178" s="101" t="s">
        <v>220</v>
      </c>
      <c r="Q178" s="103">
        <v>44.527495165877738</v>
      </c>
      <c r="R178" s="200"/>
      <c r="S178" s="209"/>
      <c r="T178" s="210" t="s">
        <v>249</v>
      </c>
      <c r="U178" s="107">
        <v>6</v>
      </c>
      <c r="V178" s="109">
        <v>7.5</v>
      </c>
      <c r="W178" s="109">
        <v>6</v>
      </c>
      <c r="X178" s="109">
        <v>7.5</v>
      </c>
      <c r="Y178" s="109">
        <v>5</v>
      </c>
      <c r="Z178" s="109">
        <v>7.5</v>
      </c>
      <c r="AA178" s="109">
        <v>6</v>
      </c>
      <c r="AB178" s="113">
        <v>7.5</v>
      </c>
      <c r="AC178" s="212"/>
      <c r="AD178" s="215"/>
      <c r="AE178" s="210" t="s">
        <v>254</v>
      </c>
      <c r="AF178" s="111">
        <v>20.09</v>
      </c>
      <c r="AG178" s="113">
        <v>210.01</v>
      </c>
      <c r="AH178" s="214"/>
      <c r="AI178" s="215"/>
      <c r="AJ178" s="210" t="s">
        <v>234</v>
      </c>
      <c r="AK178" s="216">
        <v>1.42</v>
      </c>
    </row>
    <row r="179" spans="1:42" s="37" customFormat="1" x14ac:dyDescent="0.25">
      <c r="A179" s="209" t="s">
        <v>266</v>
      </c>
      <c r="B179" s="218" t="s">
        <v>247</v>
      </c>
      <c r="C179" s="118">
        <v>16402.95206</v>
      </c>
      <c r="D179" s="219">
        <v>15326.234129999999</v>
      </c>
      <c r="E179" s="219">
        <v>6104.8957</v>
      </c>
      <c r="F179" s="219">
        <v>9221.3384299999998</v>
      </c>
      <c r="G179" s="220">
        <v>1076.71793</v>
      </c>
      <c r="H179" s="199"/>
      <c r="I179" s="209" t="s">
        <v>266</v>
      </c>
      <c r="J179" s="218" t="s">
        <v>247</v>
      </c>
      <c r="K179" s="118">
        <v>35142.172959999996</v>
      </c>
      <c r="L179" s="219">
        <v>33044.1</v>
      </c>
      <c r="M179" s="219">
        <v>329.85</v>
      </c>
      <c r="N179" s="219">
        <v>32714.25</v>
      </c>
      <c r="O179" s="219">
        <v>2098.07296</v>
      </c>
      <c r="P179" s="219" t="s">
        <v>220</v>
      </c>
      <c r="Q179" s="220">
        <v>49.639578805293532</v>
      </c>
      <c r="R179" s="200"/>
      <c r="S179" s="209">
        <v>1899</v>
      </c>
      <c r="T179" s="218" t="s">
        <v>247</v>
      </c>
      <c r="U179" s="87">
        <v>6</v>
      </c>
      <c r="V179" s="221">
        <v>7.5</v>
      </c>
      <c r="W179" s="221">
        <v>6</v>
      </c>
      <c r="X179" s="221">
        <v>7.5</v>
      </c>
      <c r="Y179" s="221">
        <v>5</v>
      </c>
      <c r="Z179" s="221">
        <v>7.5</v>
      </c>
      <c r="AA179" s="221">
        <v>6</v>
      </c>
      <c r="AB179" s="222">
        <v>7.5</v>
      </c>
      <c r="AC179" s="200"/>
      <c r="AD179" s="215"/>
      <c r="AE179" s="218" t="s">
        <v>255</v>
      </c>
      <c r="AF179" s="125">
        <v>20.04</v>
      </c>
      <c r="AG179" s="222">
        <v>209.34</v>
      </c>
      <c r="AH179" s="204"/>
      <c r="AI179" s="215"/>
      <c r="AJ179" s="218" t="s">
        <v>221</v>
      </c>
      <c r="AK179" s="223">
        <v>1.4</v>
      </c>
    </row>
    <row r="180" spans="1:42" x14ac:dyDescent="0.25">
      <c r="A180" s="209"/>
      <c r="B180" s="210" t="s">
        <v>250</v>
      </c>
      <c r="C180" s="100">
        <v>16211.925620000002</v>
      </c>
      <c r="D180" s="101">
        <v>15103.39473</v>
      </c>
      <c r="E180" s="101">
        <v>5867.2446100000006</v>
      </c>
      <c r="F180" s="101">
        <v>9236.1501199999984</v>
      </c>
      <c r="G180" s="103">
        <v>1108.53089</v>
      </c>
      <c r="H180" s="211"/>
      <c r="I180" s="209"/>
      <c r="J180" s="210" t="s">
        <v>250</v>
      </c>
      <c r="K180" s="100">
        <v>34346.314939999997</v>
      </c>
      <c r="L180" s="101">
        <v>31975.19</v>
      </c>
      <c r="M180" s="101">
        <v>461.75</v>
      </c>
      <c r="N180" s="101">
        <v>31513.439999999999</v>
      </c>
      <c r="O180" s="101">
        <v>2371.1249400000002</v>
      </c>
      <c r="P180" s="101" t="s">
        <v>220</v>
      </c>
      <c r="Q180" s="103">
        <v>50.701577129017849</v>
      </c>
      <c r="R180" s="200"/>
      <c r="S180" s="209"/>
      <c r="T180" s="210" t="s">
        <v>250</v>
      </c>
      <c r="U180" s="107">
        <v>6</v>
      </c>
      <c r="V180" s="109">
        <v>7.5</v>
      </c>
      <c r="W180" s="109">
        <v>6</v>
      </c>
      <c r="X180" s="109">
        <v>7.5</v>
      </c>
      <c r="Y180" s="109">
        <v>5</v>
      </c>
      <c r="Z180" s="109">
        <v>7.5</v>
      </c>
      <c r="AA180" s="109">
        <v>6</v>
      </c>
      <c r="AB180" s="113">
        <v>7.5</v>
      </c>
      <c r="AC180" s="212"/>
      <c r="AD180" s="215"/>
      <c r="AE180" s="210" t="s">
        <v>234</v>
      </c>
      <c r="AF180" s="111">
        <v>20.059999999999999</v>
      </c>
      <c r="AG180" s="113">
        <v>209.88</v>
      </c>
      <c r="AH180" s="214"/>
      <c r="AI180" s="215"/>
      <c r="AJ180" s="210" t="s">
        <v>248</v>
      </c>
      <c r="AK180" s="216">
        <v>1.38</v>
      </c>
    </row>
    <row r="181" spans="1:42" s="37" customFormat="1" x14ac:dyDescent="0.25">
      <c r="A181" s="209"/>
      <c r="B181" s="218" t="s">
        <v>232</v>
      </c>
      <c r="C181" s="118">
        <v>15265.897859999999</v>
      </c>
      <c r="D181" s="219">
        <v>14496.06863</v>
      </c>
      <c r="E181" s="219">
        <v>5226.3996999999999</v>
      </c>
      <c r="F181" s="219">
        <v>9269.6689299999998</v>
      </c>
      <c r="G181" s="220">
        <v>769.82922999999994</v>
      </c>
      <c r="H181" s="199"/>
      <c r="I181" s="209"/>
      <c r="J181" s="218" t="s">
        <v>232</v>
      </c>
      <c r="K181" s="118">
        <v>34811.766799999998</v>
      </c>
      <c r="L181" s="219">
        <v>32755.779999999995</v>
      </c>
      <c r="M181" s="219">
        <v>480.25</v>
      </c>
      <c r="N181" s="219">
        <v>32275.529999999995</v>
      </c>
      <c r="O181" s="219">
        <v>2055.9868000000001</v>
      </c>
      <c r="P181" s="219" t="s">
        <v>220</v>
      </c>
      <c r="Q181" s="220">
        <v>46.605203295418399</v>
      </c>
      <c r="R181" s="200"/>
      <c r="S181" s="209"/>
      <c r="T181" s="218" t="s">
        <v>232</v>
      </c>
      <c r="U181" s="87">
        <v>6</v>
      </c>
      <c r="V181" s="221">
        <v>7.5</v>
      </c>
      <c r="W181" s="221">
        <v>6</v>
      </c>
      <c r="X181" s="221">
        <v>7.5</v>
      </c>
      <c r="Y181" s="221">
        <v>5</v>
      </c>
      <c r="Z181" s="221">
        <v>7.5</v>
      </c>
      <c r="AA181" s="221">
        <v>6</v>
      </c>
      <c r="AB181" s="222">
        <v>7.5</v>
      </c>
      <c r="AC181" s="200"/>
      <c r="AD181" s="215"/>
      <c r="AE181" s="218" t="s">
        <v>221</v>
      </c>
      <c r="AF181" s="125">
        <v>20.05</v>
      </c>
      <c r="AG181" s="222">
        <v>210.09</v>
      </c>
      <c r="AH181" s="204"/>
      <c r="AI181" s="215"/>
      <c r="AJ181" s="218" t="s">
        <v>251</v>
      </c>
      <c r="AK181" s="223">
        <v>1.35</v>
      </c>
    </row>
    <row r="182" spans="1:42" x14ac:dyDescent="0.25">
      <c r="A182" s="209"/>
      <c r="B182" s="210" t="s">
        <v>254</v>
      </c>
      <c r="C182" s="100">
        <v>15313.576720000001</v>
      </c>
      <c r="D182" s="101">
        <v>14506.443380000001</v>
      </c>
      <c r="E182" s="101">
        <v>5212.0789199999999</v>
      </c>
      <c r="F182" s="101">
        <v>9294.3644600000007</v>
      </c>
      <c r="G182" s="103">
        <v>807.13333999999998</v>
      </c>
      <c r="H182" s="211"/>
      <c r="I182" s="209"/>
      <c r="J182" s="210" t="s">
        <v>254</v>
      </c>
      <c r="K182" s="100">
        <v>34990.575209999995</v>
      </c>
      <c r="L182" s="101">
        <v>32719.62</v>
      </c>
      <c r="M182" s="101">
        <v>418.95</v>
      </c>
      <c r="N182" s="101">
        <v>32300.67</v>
      </c>
      <c r="O182" s="101">
        <v>2270.9552100000001</v>
      </c>
      <c r="P182" s="101" t="s">
        <v>220</v>
      </c>
      <c r="Q182" s="103">
        <v>46.802428390060768</v>
      </c>
      <c r="R182" s="200"/>
      <c r="S182" s="209"/>
      <c r="T182" s="210" t="s">
        <v>254</v>
      </c>
      <c r="U182" s="107">
        <v>6</v>
      </c>
      <c r="V182" s="109">
        <v>7.5</v>
      </c>
      <c r="W182" s="109">
        <v>6</v>
      </c>
      <c r="X182" s="109">
        <v>7.5</v>
      </c>
      <c r="Y182" s="109">
        <v>5</v>
      </c>
      <c r="Z182" s="109">
        <v>7.5</v>
      </c>
      <c r="AA182" s="109">
        <v>6</v>
      </c>
      <c r="AB182" s="113">
        <v>7.5</v>
      </c>
      <c r="AC182" s="212"/>
      <c r="AD182" s="215"/>
      <c r="AE182" s="210" t="s">
        <v>248</v>
      </c>
      <c r="AF182" s="111">
        <v>20</v>
      </c>
      <c r="AG182" s="113">
        <v>209.64</v>
      </c>
      <c r="AH182" s="214"/>
      <c r="AI182" s="215"/>
      <c r="AJ182" s="210" t="s">
        <v>253</v>
      </c>
      <c r="AK182" s="216">
        <v>1.32</v>
      </c>
    </row>
    <row r="183" spans="1:42" s="37" customFormat="1" x14ac:dyDescent="0.25">
      <c r="A183" s="209"/>
      <c r="B183" s="218" t="s">
        <v>255</v>
      </c>
      <c r="C183" s="118">
        <v>15391.662420000001</v>
      </c>
      <c r="D183" s="219">
        <v>14640.643609999999</v>
      </c>
      <c r="E183" s="219">
        <v>5307.5516900000002</v>
      </c>
      <c r="F183" s="219">
        <v>9333.0919200000008</v>
      </c>
      <c r="G183" s="220">
        <v>751.01881000000003</v>
      </c>
      <c r="H183" s="199"/>
      <c r="I183" s="209"/>
      <c r="J183" s="218" t="s">
        <v>255</v>
      </c>
      <c r="K183" s="118">
        <v>35018.65885</v>
      </c>
      <c r="L183" s="219">
        <v>31859.51</v>
      </c>
      <c r="M183" s="219">
        <v>464.85</v>
      </c>
      <c r="N183" s="219">
        <v>31394.66</v>
      </c>
      <c r="O183" s="219">
        <v>3159.14885</v>
      </c>
      <c r="P183" s="219" t="s">
        <v>220</v>
      </c>
      <c r="Q183" s="220">
        <v>48.311045650105733</v>
      </c>
      <c r="R183" s="200"/>
      <c r="S183" s="209"/>
      <c r="T183" s="218" t="s">
        <v>255</v>
      </c>
      <c r="U183" s="87">
        <v>6</v>
      </c>
      <c r="V183" s="221">
        <v>7.5</v>
      </c>
      <c r="W183" s="221">
        <v>6</v>
      </c>
      <c r="X183" s="221">
        <v>7.5</v>
      </c>
      <c r="Y183" s="221">
        <v>5</v>
      </c>
      <c r="Z183" s="221">
        <v>7.5</v>
      </c>
      <c r="AA183" s="221">
        <v>6</v>
      </c>
      <c r="AB183" s="222">
        <v>7.5</v>
      </c>
      <c r="AC183" s="200"/>
      <c r="AD183" s="215"/>
      <c r="AE183" s="218" t="s">
        <v>251</v>
      </c>
      <c r="AF183" s="125">
        <v>19.989999999999998</v>
      </c>
      <c r="AG183" s="222">
        <v>208.92</v>
      </c>
      <c r="AH183" s="204"/>
      <c r="AI183" s="215"/>
      <c r="AJ183" s="218" t="s">
        <v>245</v>
      </c>
      <c r="AK183" s="223">
        <v>1.26</v>
      </c>
    </row>
    <row r="184" spans="1:42" x14ac:dyDescent="0.25">
      <c r="A184" s="209"/>
      <c r="B184" s="210" t="s">
        <v>234</v>
      </c>
      <c r="C184" s="100">
        <v>15833.0954</v>
      </c>
      <c r="D184" s="101">
        <v>14829.57343</v>
      </c>
      <c r="E184" s="101">
        <v>5463.6075000000001</v>
      </c>
      <c r="F184" s="101">
        <v>9365.9659300000003</v>
      </c>
      <c r="G184" s="103">
        <v>1003.52197</v>
      </c>
      <c r="H184" s="211"/>
      <c r="I184" s="209"/>
      <c r="J184" s="210" t="s">
        <v>234</v>
      </c>
      <c r="K184" s="100">
        <v>36227.394469999999</v>
      </c>
      <c r="L184" s="101">
        <v>32991.269999999997</v>
      </c>
      <c r="M184" s="101">
        <v>628.95000000000005</v>
      </c>
      <c r="N184" s="101">
        <v>32362.319999999996</v>
      </c>
      <c r="O184" s="101">
        <v>3236.1244700000002</v>
      </c>
      <c r="P184" s="101" t="s">
        <v>220</v>
      </c>
      <c r="Q184" s="103">
        <v>47.991772975093113</v>
      </c>
      <c r="R184" s="200"/>
      <c r="S184" s="209"/>
      <c r="T184" s="210" t="s">
        <v>234</v>
      </c>
      <c r="U184" s="107">
        <v>6</v>
      </c>
      <c r="V184" s="109">
        <v>7.5</v>
      </c>
      <c r="W184" s="109">
        <v>6</v>
      </c>
      <c r="X184" s="109">
        <v>7.5</v>
      </c>
      <c r="Y184" s="109">
        <v>5</v>
      </c>
      <c r="Z184" s="109">
        <v>7.5</v>
      </c>
      <c r="AA184" s="109">
        <v>6</v>
      </c>
      <c r="AB184" s="113">
        <v>7.5</v>
      </c>
      <c r="AC184" s="212"/>
      <c r="AD184" s="215"/>
      <c r="AE184" s="210" t="s">
        <v>253</v>
      </c>
      <c r="AF184" s="111">
        <v>20.010000000000002</v>
      </c>
      <c r="AG184" s="113">
        <v>209.09</v>
      </c>
      <c r="AH184" s="214"/>
      <c r="AI184" s="227"/>
      <c r="AJ184" s="228" t="s">
        <v>249</v>
      </c>
      <c r="AK184" s="229">
        <v>1.23</v>
      </c>
    </row>
    <row r="185" spans="1:42" s="37" customFormat="1" x14ac:dyDescent="0.25">
      <c r="A185" s="209"/>
      <c r="B185" s="218" t="s">
        <v>221</v>
      </c>
      <c r="C185" s="118">
        <v>16447.45852</v>
      </c>
      <c r="D185" s="219">
        <v>14932.17548</v>
      </c>
      <c r="E185" s="219">
        <v>5613.69949</v>
      </c>
      <c r="F185" s="219">
        <v>9318.4759900000008</v>
      </c>
      <c r="G185" s="220">
        <v>1515.28304</v>
      </c>
      <c r="H185" s="199"/>
      <c r="I185" s="209"/>
      <c r="J185" s="218" t="s">
        <v>221</v>
      </c>
      <c r="K185" s="118">
        <v>37925.398820000002</v>
      </c>
      <c r="L185" s="219">
        <v>34706.03</v>
      </c>
      <c r="M185" s="219">
        <v>662.25</v>
      </c>
      <c r="N185" s="219">
        <v>34043.78</v>
      </c>
      <c r="O185" s="219">
        <v>3219.3688200000001</v>
      </c>
      <c r="P185" s="219" t="s">
        <v>220</v>
      </c>
      <c r="Q185" s="220">
        <v>47.390780564645397</v>
      </c>
      <c r="R185" s="200"/>
      <c r="S185" s="209"/>
      <c r="T185" s="218" t="s">
        <v>221</v>
      </c>
      <c r="U185" s="87">
        <v>6</v>
      </c>
      <c r="V185" s="221">
        <v>7.5</v>
      </c>
      <c r="W185" s="221">
        <v>6</v>
      </c>
      <c r="X185" s="221">
        <v>7.5</v>
      </c>
      <c r="Y185" s="221">
        <v>5</v>
      </c>
      <c r="Z185" s="221">
        <v>7.5</v>
      </c>
      <c r="AA185" s="221">
        <v>6</v>
      </c>
      <c r="AB185" s="222">
        <v>7.5</v>
      </c>
      <c r="AC185" s="200"/>
      <c r="AD185" s="215"/>
      <c r="AE185" s="218" t="s">
        <v>245</v>
      </c>
      <c r="AF185" s="125">
        <v>20.059999999999999</v>
      </c>
      <c r="AG185" s="222">
        <v>209.8</v>
      </c>
      <c r="AH185" s="204"/>
      <c r="AI185" s="204"/>
      <c r="AJ185" s="204"/>
      <c r="AK185" s="204"/>
    </row>
    <row r="186" spans="1:42" x14ac:dyDescent="0.25">
      <c r="A186" s="209"/>
      <c r="B186" s="210" t="s">
        <v>248</v>
      </c>
      <c r="C186" s="100">
        <v>17035.019070000002</v>
      </c>
      <c r="D186" s="101">
        <v>15198.93319</v>
      </c>
      <c r="E186" s="101">
        <v>6027.7400900000002</v>
      </c>
      <c r="F186" s="101">
        <v>9171.1931000000004</v>
      </c>
      <c r="G186" s="103">
        <v>1836.0858799999999</v>
      </c>
      <c r="H186" s="211"/>
      <c r="I186" s="209"/>
      <c r="J186" s="210" t="s">
        <v>248</v>
      </c>
      <c r="K186" s="100">
        <v>39483.916749999997</v>
      </c>
      <c r="L186" s="101">
        <v>36785.17</v>
      </c>
      <c r="M186" s="101">
        <v>610.25</v>
      </c>
      <c r="N186" s="101">
        <v>36174.92</v>
      </c>
      <c r="O186" s="101">
        <v>2698.7467499999998</v>
      </c>
      <c r="P186" s="101" t="s">
        <v>220</v>
      </c>
      <c r="Q186" s="103">
        <v>46.309474905240357</v>
      </c>
      <c r="R186" s="200"/>
      <c r="S186" s="209"/>
      <c r="T186" s="210" t="s">
        <v>248</v>
      </c>
      <c r="U186" s="107">
        <v>6</v>
      </c>
      <c r="V186" s="109">
        <v>7.5</v>
      </c>
      <c r="W186" s="109">
        <v>6</v>
      </c>
      <c r="X186" s="109">
        <v>7.5</v>
      </c>
      <c r="Y186" s="109">
        <v>5</v>
      </c>
      <c r="Z186" s="109">
        <v>7.5</v>
      </c>
      <c r="AA186" s="109">
        <v>6</v>
      </c>
      <c r="AB186" s="113">
        <v>7.5</v>
      </c>
      <c r="AC186" s="212"/>
      <c r="AD186" s="215"/>
      <c r="AE186" s="210" t="s">
        <v>249</v>
      </c>
      <c r="AF186" s="111">
        <v>20.329999999999998</v>
      </c>
      <c r="AG186" s="113">
        <v>210.05</v>
      </c>
      <c r="AH186" s="214"/>
      <c r="AI186" s="214"/>
      <c r="AJ186" s="214"/>
      <c r="AK186" s="214"/>
    </row>
    <row r="187" spans="1:42" s="37" customFormat="1" x14ac:dyDescent="0.25">
      <c r="A187" s="209"/>
      <c r="B187" s="218" t="s">
        <v>251</v>
      </c>
      <c r="C187" s="118">
        <v>17690.981019999999</v>
      </c>
      <c r="D187" s="219">
        <v>15847.33043</v>
      </c>
      <c r="E187" s="219">
        <v>6753.7930099999994</v>
      </c>
      <c r="F187" s="219">
        <v>9093.5374200000006</v>
      </c>
      <c r="G187" s="220">
        <v>1843.6505900000002</v>
      </c>
      <c r="H187" s="199"/>
      <c r="I187" s="209"/>
      <c r="J187" s="218" t="s">
        <v>251</v>
      </c>
      <c r="K187" s="118">
        <v>40378.240989999998</v>
      </c>
      <c r="L187" s="219">
        <v>38372.86</v>
      </c>
      <c r="M187" s="219">
        <v>853.95</v>
      </c>
      <c r="N187" s="219">
        <v>37518.910000000003</v>
      </c>
      <c r="O187" s="219">
        <v>2005.3809900000001</v>
      </c>
      <c r="P187" s="219" t="s">
        <v>220</v>
      </c>
      <c r="Q187" s="220">
        <v>46.102847220665858</v>
      </c>
      <c r="R187" s="200"/>
      <c r="S187" s="209"/>
      <c r="T187" s="218" t="s">
        <v>251</v>
      </c>
      <c r="U187" s="87">
        <v>6</v>
      </c>
      <c r="V187" s="221">
        <v>7.5</v>
      </c>
      <c r="W187" s="221">
        <v>6</v>
      </c>
      <c r="X187" s="221">
        <v>7.5</v>
      </c>
      <c r="Y187" s="221">
        <v>5</v>
      </c>
      <c r="Z187" s="221">
        <v>7.5</v>
      </c>
      <c r="AA187" s="221">
        <v>6</v>
      </c>
      <c r="AB187" s="222">
        <v>7.5</v>
      </c>
      <c r="AC187" s="200"/>
      <c r="AD187" s="215" t="s">
        <v>276</v>
      </c>
      <c r="AE187" s="218" t="s">
        <v>247</v>
      </c>
      <c r="AF187" s="125">
        <v>20.03</v>
      </c>
      <c r="AG187" s="222">
        <v>209.67</v>
      </c>
      <c r="AH187" s="204"/>
      <c r="AI187" s="230"/>
      <c r="AJ187" s="230"/>
      <c r="AK187" s="230"/>
      <c r="AL187" s="161"/>
      <c r="AM187" s="161"/>
      <c r="AN187" s="161"/>
      <c r="AO187" s="161"/>
      <c r="AP187" s="161"/>
    </row>
    <row r="188" spans="1:42" x14ac:dyDescent="0.25">
      <c r="A188" s="209"/>
      <c r="B188" s="210" t="s">
        <v>253</v>
      </c>
      <c r="C188" s="100">
        <v>17756.605749999999</v>
      </c>
      <c r="D188" s="101">
        <v>16282.679899999997</v>
      </c>
      <c r="E188" s="101">
        <v>7219.94164</v>
      </c>
      <c r="F188" s="101">
        <v>9062.7382600000001</v>
      </c>
      <c r="G188" s="103">
        <v>1473.9258500000001</v>
      </c>
      <c r="H188" s="211"/>
      <c r="I188" s="209"/>
      <c r="J188" s="210" t="s">
        <v>253</v>
      </c>
      <c r="K188" s="100">
        <v>39312.238290000001</v>
      </c>
      <c r="L188" s="101">
        <v>38266.75</v>
      </c>
      <c r="M188" s="101">
        <v>756.25</v>
      </c>
      <c r="N188" s="101">
        <v>37510.5</v>
      </c>
      <c r="O188" s="101">
        <v>1045.48829</v>
      </c>
      <c r="P188" s="101" t="s">
        <v>220</v>
      </c>
      <c r="Q188" s="103">
        <v>46.402178784453859</v>
      </c>
      <c r="R188" s="200"/>
      <c r="S188" s="209"/>
      <c r="T188" s="210" t="s">
        <v>253</v>
      </c>
      <c r="U188" s="107">
        <v>6</v>
      </c>
      <c r="V188" s="109">
        <v>7.5</v>
      </c>
      <c r="W188" s="109">
        <v>6</v>
      </c>
      <c r="X188" s="109">
        <v>7.5</v>
      </c>
      <c r="Y188" s="109">
        <v>5</v>
      </c>
      <c r="Z188" s="109">
        <v>7.5</v>
      </c>
      <c r="AA188" s="109">
        <v>6</v>
      </c>
      <c r="AB188" s="113">
        <v>7.5</v>
      </c>
      <c r="AC188" s="212"/>
      <c r="AD188" s="215"/>
      <c r="AE188" s="210" t="s">
        <v>250</v>
      </c>
      <c r="AF188" s="111">
        <v>20.02</v>
      </c>
      <c r="AG188" s="113">
        <v>209.54</v>
      </c>
      <c r="AH188" s="214"/>
      <c r="AI188" s="231"/>
      <c r="AJ188" s="231"/>
      <c r="AK188" s="231"/>
      <c r="AL188" s="153"/>
      <c r="AM188" s="153"/>
      <c r="AN188" s="153"/>
      <c r="AO188" s="153"/>
      <c r="AP188" s="153"/>
    </row>
    <row r="189" spans="1:42" s="37" customFormat="1" x14ac:dyDescent="0.25">
      <c r="A189" s="209"/>
      <c r="B189" s="218" t="s">
        <v>245</v>
      </c>
      <c r="C189" s="118">
        <v>17485.582289999998</v>
      </c>
      <c r="D189" s="219">
        <v>15869.32034</v>
      </c>
      <c r="E189" s="219">
        <v>6838.3484000000008</v>
      </c>
      <c r="F189" s="219">
        <v>9030.9719399999994</v>
      </c>
      <c r="G189" s="220">
        <v>1616.2619499999998</v>
      </c>
      <c r="H189" s="199"/>
      <c r="I189" s="209"/>
      <c r="J189" s="218" t="s">
        <v>245</v>
      </c>
      <c r="K189" s="118">
        <v>36774.699660000006</v>
      </c>
      <c r="L189" s="219">
        <v>35325.700000000004</v>
      </c>
      <c r="M189" s="219">
        <v>719.8</v>
      </c>
      <c r="N189" s="219">
        <v>34605.9</v>
      </c>
      <c r="O189" s="219">
        <v>1448.9996599999999</v>
      </c>
      <c r="P189" s="219" t="s">
        <v>220</v>
      </c>
      <c r="Q189" s="220">
        <v>49.498190524179272</v>
      </c>
      <c r="R189" s="200"/>
      <c r="S189" s="209"/>
      <c r="T189" s="218" t="s">
        <v>245</v>
      </c>
      <c r="U189" s="87">
        <v>6</v>
      </c>
      <c r="V189" s="221">
        <v>7.5</v>
      </c>
      <c r="W189" s="221">
        <v>6</v>
      </c>
      <c r="X189" s="221">
        <v>7.5</v>
      </c>
      <c r="Y189" s="221">
        <v>5</v>
      </c>
      <c r="Z189" s="221">
        <v>7.5</v>
      </c>
      <c r="AA189" s="221">
        <v>6</v>
      </c>
      <c r="AB189" s="222">
        <v>7.5</v>
      </c>
      <c r="AC189" s="200"/>
      <c r="AD189" s="215"/>
      <c r="AE189" s="218" t="s">
        <v>232</v>
      </c>
      <c r="AF189" s="125">
        <v>20.03</v>
      </c>
      <c r="AG189" s="222">
        <v>209.24</v>
      </c>
      <c r="AH189" s="204"/>
      <c r="AI189" s="230"/>
      <c r="AJ189" s="230"/>
      <c r="AK189" s="230"/>
      <c r="AL189" s="161"/>
      <c r="AM189" s="161"/>
      <c r="AN189" s="161"/>
      <c r="AO189" s="161"/>
      <c r="AP189" s="161"/>
    </row>
    <row r="190" spans="1:42" x14ac:dyDescent="0.25">
      <c r="A190" s="209"/>
      <c r="B190" s="210" t="s">
        <v>249</v>
      </c>
      <c r="C190" s="100">
        <v>17681.664949999998</v>
      </c>
      <c r="D190" s="101">
        <v>16156.363289999998</v>
      </c>
      <c r="E190" s="101">
        <v>7171.80836</v>
      </c>
      <c r="F190" s="101">
        <v>8984.5549300000002</v>
      </c>
      <c r="G190" s="103">
        <v>1525.3016599999999</v>
      </c>
      <c r="H190" s="211"/>
      <c r="I190" s="209"/>
      <c r="J190" s="210" t="s">
        <v>249</v>
      </c>
      <c r="K190" s="100">
        <v>36321.651260000006</v>
      </c>
      <c r="L190" s="101">
        <v>34007.130000000005</v>
      </c>
      <c r="M190" s="101">
        <v>839.9</v>
      </c>
      <c r="N190" s="101">
        <v>33167.230000000003</v>
      </c>
      <c r="O190" s="101">
        <v>2314.52126</v>
      </c>
      <c r="P190" s="101" t="s">
        <v>220</v>
      </c>
      <c r="Q190" s="103">
        <v>51.993993465487961</v>
      </c>
      <c r="R190" s="200"/>
      <c r="S190" s="209"/>
      <c r="T190" s="210" t="s">
        <v>249</v>
      </c>
      <c r="U190" s="107">
        <v>6</v>
      </c>
      <c r="V190" s="109">
        <v>7.5</v>
      </c>
      <c r="W190" s="109">
        <v>6</v>
      </c>
      <c r="X190" s="109">
        <v>7.5</v>
      </c>
      <c r="Y190" s="109">
        <v>5</v>
      </c>
      <c r="Z190" s="109">
        <v>7.5</v>
      </c>
      <c r="AA190" s="109">
        <v>6</v>
      </c>
      <c r="AB190" s="113">
        <v>7.5</v>
      </c>
      <c r="AC190" s="212"/>
      <c r="AD190" s="215"/>
      <c r="AE190" s="210" t="s">
        <v>254</v>
      </c>
      <c r="AF190" s="111">
        <v>20.04</v>
      </c>
      <c r="AG190" s="113">
        <v>209.76</v>
      </c>
      <c r="AH190" s="214"/>
      <c r="AI190" s="214"/>
      <c r="AJ190" s="214"/>
      <c r="AK190" s="214"/>
    </row>
    <row r="191" spans="1:42" s="37" customFormat="1" x14ac:dyDescent="0.25">
      <c r="A191" s="209" t="s">
        <v>268</v>
      </c>
      <c r="B191" s="218" t="s">
        <v>247</v>
      </c>
      <c r="C191" s="118">
        <v>16920.875329999999</v>
      </c>
      <c r="D191" s="219">
        <v>15913.347099999999</v>
      </c>
      <c r="E191" s="219">
        <v>6943.38058</v>
      </c>
      <c r="F191" s="219">
        <v>8969.9665199999999</v>
      </c>
      <c r="G191" s="220">
        <v>1007.5282299999999</v>
      </c>
      <c r="H191" s="199"/>
      <c r="I191" s="209" t="s">
        <v>268</v>
      </c>
      <c r="J191" s="218" t="s">
        <v>247</v>
      </c>
      <c r="K191" s="118">
        <v>35013.793189999997</v>
      </c>
      <c r="L191" s="219">
        <v>33267.729999999996</v>
      </c>
      <c r="M191" s="219">
        <v>689.7</v>
      </c>
      <c r="N191" s="219">
        <v>32578.03</v>
      </c>
      <c r="O191" s="219">
        <v>1746.0631900000001</v>
      </c>
      <c r="P191" s="219" t="s">
        <v>220</v>
      </c>
      <c r="Q191" s="220">
        <v>50.862728926800841</v>
      </c>
      <c r="R191" s="200"/>
      <c r="S191" s="209" t="s">
        <v>268</v>
      </c>
      <c r="T191" s="218" t="s">
        <v>247</v>
      </c>
      <c r="U191" s="87">
        <v>6</v>
      </c>
      <c r="V191" s="221">
        <v>7.5</v>
      </c>
      <c r="W191" s="221">
        <v>6</v>
      </c>
      <c r="X191" s="221">
        <v>7.5</v>
      </c>
      <c r="Y191" s="221">
        <v>5</v>
      </c>
      <c r="Z191" s="221">
        <v>7.5</v>
      </c>
      <c r="AA191" s="221">
        <v>6</v>
      </c>
      <c r="AB191" s="222">
        <v>7.5</v>
      </c>
      <c r="AC191" s="200"/>
      <c r="AD191" s="215"/>
      <c r="AE191" s="218" t="s">
        <v>255</v>
      </c>
      <c r="AF191" s="125">
        <v>20.059999999999999</v>
      </c>
      <c r="AG191" s="222">
        <v>209.62</v>
      </c>
      <c r="AH191" s="204"/>
      <c r="AI191" s="204"/>
      <c r="AJ191" s="204"/>
      <c r="AK191" s="204"/>
    </row>
    <row r="192" spans="1:42" x14ac:dyDescent="0.25">
      <c r="A192" s="209"/>
      <c r="B192" s="210" t="s">
        <v>250</v>
      </c>
      <c r="C192" s="100">
        <v>15655.028839999999</v>
      </c>
      <c r="D192" s="101">
        <v>14482.57977</v>
      </c>
      <c r="E192" s="101">
        <v>5496.6686399999999</v>
      </c>
      <c r="F192" s="101">
        <v>8985.9111300000004</v>
      </c>
      <c r="G192" s="103">
        <v>1172.4490700000001</v>
      </c>
      <c r="H192" s="211"/>
      <c r="I192" s="209"/>
      <c r="J192" s="210" t="s">
        <v>250</v>
      </c>
      <c r="K192" s="100">
        <v>33926.719989999998</v>
      </c>
      <c r="L192" s="101">
        <v>32273.7</v>
      </c>
      <c r="M192" s="101">
        <v>580.29999999999995</v>
      </c>
      <c r="N192" s="101">
        <v>31693.4</v>
      </c>
      <c r="O192" s="101">
        <v>1653.01999</v>
      </c>
      <c r="P192" s="101" t="s">
        <v>220</v>
      </c>
      <c r="Q192" s="103">
        <v>48.507078023282112</v>
      </c>
      <c r="R192" s="200"/>
      <c r="S192" s="209"/>
      <c r="T192" s="210" t="s">
        <v>250</v>
      </c>
      <c r="U192" s="107">
        <v>6</v>
      </c>
      <c r="V192" s="109">
        <v>7.5</v>
      </c>
      <c r="W192" s="109">
        <v>6</v>
      </c>
      <c r="X192" s="109">
        <v>7.5</v>
      </c>
      <c r="Y192" s="109">
        <v>5</v>
      </c>
      <c r="Z192" s="109">
        <v>7.5</v>
      </c>
      <c r="AA192" s="109">
        <v>6</v>
      </c>
      <c r="AB192" s="113">
        <v>7.5</v>
      </c>
      <c r="AC192" s="212"/>
      <c r="AD192" s="215"/>
      <c r="AE192" s="210" t="s">
        <v>234</v>
      </c>
      <c r="AF192" s="111">
        <v>20.04</v>
      </c>
      <c r="AG192" s="113">
        <v>209.06</v>
      </c>
      <c r="AH192" s="214"/>
      <c r="AI192" s="214"/>
      <c r="AJ192" s="214"/>
      <c r="AK192" s="214"/>
    </row>
    <row r="193" spans="1:37" x14ac:dyDescent="0.25">
      <c r="A193" s="209"/>
      <c r="B193" s="232" t="s">
        <v>232</v>
      </c>
      <c r="C193" s="118">
        <v>15597.103229999999</v>
      </c>
      <c r="D193" s="119">
        <v>13933.039059999999</v>
      </c>
      <c r="E193" s="119">
        <v>4928.3372099999997</v>
      </c>
      <c r="F193" s="119">
        <v>9004.7018499999995</v>
      </c>
      <c r="G193" s="121">
        <v>1664.0641699999999</v>
      </c>
      <c r="H193" s="211"/>
      <c r="I193" s="209"/>
      <c r="J193" s="232" t="s">
        <v>232</v>
      </c>
      <c r="K193" s="118">
        <v>33930.770790000002</v>
      </c>
      <c r="L193" s="119">
        <v>32437.600000000002</v>
      </c>
      <c r="M193" s="119">
        <v>844.7</v>
      </c>
      <c r="N193" s="119">
        <v>31592.9</v>
      </c>
      <c r="O193" s="119">
        <v>1493.1707900000001</v>
      </c>
      <c r="P193" s="119" t="s">
        <v>220</v>
      </c>
      <c r="Q193" s="121">
        <v>48.083407002984188</v>
      </c>
      <c r="R193" s="200"/>
      <c r="S193" s="209"/>
      <c r="T193" s="232" t="s">
        <v>232</v>
      </c>
      <c r="U193" s="87">
        <v>6</v>
      </c>
      <c r="V193" s="123">
        <v>7.5</v>
      </c>
      <c r="W193" s="123">
        <v>6</v>
      </c>
      <c r="X193" s="123">
        <v>7.5</v>
      </c>
      <c r="Y193" s="123">
        <v>5</v>
      </c>
      <c r="Z193" s="123">
        <v>7.5</v>
      </c>
      <c r="AA193" s="123">
        <v>6</v>
      </c>
      <c r="AB193" s="88">
        <v>7.5</v>
      </c>
      <c r="AC193" s="212"/>
      <c r="AD193" s="215"/>
      <c r="AE193" s="232" t="s">
        <v>221</v>
      </c>
      <c r="AF193" s="125">
        <v>20.02</v>
      </c>
      <c r="AG193" s="88">
        <v>210.1</v>
      </c>
      <c r="AH193" s="214"/>
      <c r="AI193" s="214"/>
      <c r="AJ193" s="214"/>
      <c r="AK193" s="214"/>
    </row>
    <row r="194" spans="1:37" x14ac:dyDescent="0.25">
      <c r="A194" s="209"/>
      <c r="B194" s="210" t="s">
        <v>254</v>
      </c>
      <c r="C194" s="100">
        <v>15068.526720000002</v>
      </c>
      <c r="D194" s="101">
        <v>13716.697420000002</v>
      </c>
      <c r="E194" s="101">
        <v>4638.9832900000001</v>
      </c>
      <c r="F194" s="101">
        <v>9077.7141300000003</v>
      </c>
      <c r="G194" s="103">
        <v>1351.8293000000001</v>
      </c>
      <c r="H194" s="211"/>
      <c r="I194" s="209"/>
      <c r="J194" s="210" t="s">
        <v>254</v>
      </c>
      <c r="K194" s="100">
        <v>33630.885240000003</v>
      </c>
      <c r="L194" s="101">
        <v>32193.77</v>
      </c>
      <c r="M194" s="101">
        <v>566.9</v>
      </c>
      <c r="N194" s="101">
        <v>31626.87</v>
      </c>
      <c r="O194" s="101">
        <v>1437.1152400000001</v>
      </c>
      <c r="P194" s="101" t="s">
        <v>220</v>
      </c>
      <c r="Q194" s="103">
        <v>46.805722722129161</v>
      </c>
      <c r="R194" s="200"/>
      <c r="S194" s="209"/>
      <c r="T194" s="210" t="s">
        <v>254</v>
      </c>
      <c r="U194" s="107">
        <v>6</v>
      </c>
      <c r="V194" s="109">
        <v>7.5</v>
      </c>
      <c r="W194" s="109">
        <v>6</v>
      </c>
      <c r="X194" s="109">
        <v>7.5</v>
      </c>
      <c r="Y194" s="109">
        <v>5</v>
      </c>
      <c r="Z194" s="109">
        <v>7.5</v>
      </c>
      <c r="AA194" s="109">
        <v>6</v>
      </c>
      <c r="AB194" s="113">
        <v>7.5</v>
      </c>
      <c r="AC194" s="212"/>
      <c r="AD194" s="215"/>
      <c r="AE194" s="210" t="s">
        <v>248</v>
      </c>
      <c r="AF194" s="111">
        <v>20</v>
      </c>
      <c r="AG194" s="113">
        <v>208.54</v>
      </c>
      <c r="AH194" s="214"/>
      <c r="AI194" s="214"/>
      <c r="AJ194" s="214"/>
      <c r="AK194" s="214"/>
    </row>
    <row r="195" spans="1:37" x14ac:dyDescent="0.25">
      <c r="A195" s="209"/>
      <c r="B195" s="232" t="s">
        <v>255</v>
      </c>
      <c r="C195" s="118">
        <v>15537.098260000001</v>
      </c>
      <c r="D195" s="119">
        <v>14466.309090000001</v>
      </c>
      <c r="E195" s="119">
        <v>5374.2870499999999</v>
      </c>
      <c r="F195" s="119">
        <v>9092.0220399999998</v>
      </c>
      <c r="G195" s="121">
        <v>1070.78917</v>
      </c>
      <c r="H195" s="211"/>
      <c r="I195" s="209"/>
      <c r="J195" s="232" t="s">
        <v>255</v>
      </c>
      <c r="K195" s="118">
        <v>33911.433950000006</v>
      </c>
      <c r="L195" s="119">
        <v>32099.940000000002</v>
      </c>
      <c r="M195" s="119">
        <v>619.20000000000005</v>
      </c>
      <c r="N195" s="119">
        <v>31480.74</v>
      </c>
      <c r="O195" s="119">
        <v>1811.49395</v>
      </c>
      <c r="P195" s="119" t="s">
        <v>220</v>
      </c>
      <c r="Q195" s="121">
        <v>48.402265736322249</v>
      </c>
      <c r="R195" s="200"/>
      <c r="S195" s="209"/>
      <c r="T195" s="232" t="s">
        <v>255</v>
      </c>
      <c r="U195" s="87">
        <v>6</v>
      </c>
      <c r="V195" s="123">
        <v>7.5</v>
      </c>
      <c r="W195" s="123">
        <v>6</v>
      </c>
      <c r="X195" s="123">
        <v>7.5</v>
      </c>
      <c r="Y195" s="123">
        <v>5</v>
      </c>
      <c r="Z195" s="123">
        <v>7.5</v>
      </c>
      <c r="AA195" s="123">
        <v>6</v>
      </c>
      <c r="AB195" s="88">
        <v>7.5</v>
      </c>
      <c r="AC195" s="212"/>
      <c r="AD195" s="215"/>
      <c r="AE195" s="232" t="s">
        <v>251</v>
      </c>
      <c r="AF195" s="125">
        <v>19.989999999999998</v>
      </c>
      <c r="AG195" s="88">
        <v>207.99</v>
      </c>
      <c r="AH195" s="214"/>
      <c r="AI195" s="214"/>
      <c r="AJ195" s="214"/>
      <c r="AK195" s="214"/>
    </row>
    <row r="196" spans="1:37" x14ac:dyDescent="0.25">
      <c r="A196" s="209"/>
      <c r="B196" s="210" t="s">
        <v>234</v>
      </c>
      <c r="C196" s="100">
        <v>15948.420209999998</v>
      </c>
      <c r="D196" s="101">
        <v>14897.15136</v>
      </c>
      <c r="E196" s="101">
        <v>5759.0053200000002</v>
      </c>
      <c r="F196" s="101">
        <v>9138.1460399999996</v>
      </c>
      <c r="G196" s="103">
        <v>1051.2688500000002</v>
      </c>
      <c r="H196" s="211"/>
      <c r="I196" s="209"/>
      <c r="J196" s="210" t="s">
        <v>234</v>
      </c>
      <c r="K196" s="100">
        <v>35091.728190000002</v>
      </c>
      <c r="L196" s="101">
        <v>33561.25</v>
      </c>
      <c r="M196" s="101">
        <v>832.5</v>
      </c>
      <c r="N196" s="101">
        <v>32728.749999999996</v>
      </c>
      <c r="O196" s="101">
        <v>1530.47819</v>
      </c>
      <c r="P196" s="101" t="s">
        <v>220</v>
      </c>
      <c r="Q196" s="103">
        <v>47.520340303177022</v>
      </c>
      <c r="R196" s="200"/>
      <c r="S196" s="209"/>
      <c r="T196" s="210" t="s">
        <v>234</v>
      </c>
      <c r="U196" s="107">
        <v>6</v>
      </c>
      <c r="V196" s="109">
        <v>7.5</v>
      </c>
      <c r="W196" s="109">
        <v>6</v>
      </c>
      <c r="X196" s="109">
        <v>7.5</v>
      </c>
      <c r="Y196" s="109">
        <v>5</v>
      </c>
      <c r="Z196" s="109">
        <v>7.5</v>
      </c>
      <c r="AA196" s="109">
        <v>6</v>
      </c>
      <c r="AB196" s="113">
        <v>7.5</v>
      </c>
      <c r="AC196" s="212"/>
      <c r="AD196" s="215"/>
      <c r="AE196" s="210" t="s">
        <v>253</v>
      </c>
      <c r="AF196" s="111">
        <v>20.010000000000002</v>
      </c>
      <c r="AG196" s="113">
        <v>208.33</v>
      </c>
      <c r="AH196" s="214"/>
      <c r="AI196" s="214"/>
      <c r="AJ196" s="214"/>
      <c r="AK196" s="214"/>
    </row>
    <row r="197" spans="1:37" x14ac:dyDescent="0.25">
      <c r="A197" s="209"/>
      <c r="B197" s="232" t="s">
        <v>221</v>
      </c>
      <c r="C197" s="118">
        <v>15928.36688</v>
      </c>
      <c r="D197" s="119">
        <v>14528.451309999999</v>
      </c>
      <c r="E197" s="119">
        <v>5347.0750499999995</v>
      </c>
      <c r="F197" s="119">
        <v>9181.3762599999991</v>
      </c>
      <c r="G197" s="121">
        <v>1399.9155700000001</v>
      </c>
      <c r="H197" s="211"/>
      <c r="I197" s="209"/>
      <c r="J197" s="232" t="s">
        <v>221</v>
      </c>
      <c r="K197" s="118">
        <v>35680.323249999994</v>
      </c>
      <c r="L197" s="119">
        <v>34648.089999999997</v>
      </c>
      <c r="M197" s="119">
        <v>755</v>
      </c>
      <c r="N197" s="119">
        <v>33893.089999999997</v>
      </c>
      <c r="O197" s="119">
        <v>1032.23325</v>
      </c>
      <c r="P197" s="119" t="s">
        <v>220</v>
      </c>
      <c r="Q197" s="121">
        <v>45.971846875253448</v>
      </c>
      <c r="R197" s="200"/>
      <c r="S197" s="209"/>
      <c r="T197" s="232" t="s">
        <v>221</v>
      </c>
      <c r="U197" s="87">
        <v>6</v>
      </c>
      <c r="V197" s="123">
        <v>7.5</v>
      </c>
      <c r="W197" s="123">
        <v>6</v>
      </c>
      <c r="X197" s="123">
        <v>7.5</v>
      </c>
      <c r="Y197" s="123">
        <v>5</v>
      </c>
      <c r="Z197" s="123">
        <v>7.5</v>
      </c>
      <c r="AA197" s="123">
        <v>6</v>
      </c>
      <c r="AB197" s="88">
        <v>7.5</v>
      </c>
      <c r="AC197" s="212"/>
      <c r="AD197" s="215"/>
      <c r="AE197" s="232" t="s">
        <v>245</v>
      </c>
      <c r="AF197" s="125">
        <v>20.05</v>
      </c>
      <c r="AG197" s="88">
        <v>209.27</v>
      </c>
      <c r="AH197" s="214"/>
      <c r="AI197" s="214"/>
      <c r="AJ197" s="214"/>
      <c r="AK197" s="214"/>
    </row>
    <row r="198" spans="1:37" x14ac:dyDescent="0.25">
      <c r="A198" s="209"/>
      <c r="B198" s="210" t="s">
        <v>248</v>
      </c>
      <c r="C198" s="100">
        <v>17155.536520000001</v>
      </c>
      <c r="D198" s="101">
        <v>14437.941280000001</v>
      </c>
      <c r="E198" s="101">
        <v>5323.0388700000003</v>
      </c>
      <c r="F198" s="101">
        <v>9114.9024100000006</v>
      </c>
      <c r="G198" s="103">
        <v>2717.5952400000001</v>
      </c>
      <c r="H198" s="211"/>
      <c r="I198" s="209"/>
      <c r="J198" s="210" t="s">
        <v>248</v>
      </c>
      <c r="K198" s="100">
        <v>38418.730159999999</v>
      </c>
      <c r="L198" s="101">
        <v>36850.199999999997</v>
      </c>
      <c r="M198" s="101">
        <v>967.35</v>
      </c>
      <c r="N198" s="101">
        <v>35882.85</v>
      </c>
      <c r="O198" s="101">
        <v>1568.5301599999998</v>
      </c>
      <c r="P198" s="101" t="s">
        <v>220</v>
      </c>
      <c r="Q198" s="103">
        <v>46.554798942746586</v>
      </c>
      <c r="R198" s="200"/>
      <c r="S198" s="209"/>
      <c r="T198" s="210" t="s">
        <v>248</v>
      </c>
      <c r="U198" s="107">
        <v>6</v>
      </c>
      <c r="V198" s="109">
        <v>7.5</v>
      </c>
      <c r="W198" s="109">
        <v>6</v>
      </c>
      <c r="X198" s="109">
        <v>7.5</v>
      </c>
      <c r="Y198" s="109">
        <v>5</v>
      </c>
      <c r="Z198" s="109">
        <v>7.5</v>
      </c>
      <c r="AA198" s="109">
        <v>6</v>
      </c>
      <c r="AB198" s="113">
        <v>7.5</v>
      </c>
      <c r="AC198" s="212"/>
      <c r="AD198" s="215"/>
      <c r="AE198" s="210" t="s">
        <v>249</v>
      </c>
      <c r="AF198" s="111">
        <v>20.059999999999999</v>
      </c>
      <c r="AG198" s="113">
        <v>209.77</v>
      </c>
      <c r="AH198" s="214"/>
      <c r="AI198" s="214"/>
      <c r="AJ198" s="214"/>
      <c r="AK198" s="214"/>
    </row>
    <row r="199" spans="1:37" x14ac:dyDescent="0.25">
      <c r="A199" s="209"/>
      <c r="B199" s="232" t="s">
        <v>251</v>
      </c>
      <c r="C199" s="118">
        <v>17776.791100000002</v>
      </c>
      <c r="D199" s="119">
        <v>15790.43074</v>
      </c>
      <c r="E199" s="119">
        <v>6749.4346599999999</v>
      </c>
      <c r="F199" s="119">
        <v>9040.9960800000008</v>
      </c>
      <c r="G199" s="121">
        <v>1986.3603600000001</v>
      </c>
      <c r="H199" s="211"/>
      <c r="I199" s="209"/>
      <c r="J199" s="232" t="s">
        <v>251</v>
      </c>
      <c r="K199" s="118">
        <v>40607.351220000004</v>
      </c>
      <c r="L199" s="119">
        <v>39156.97</v>
      </c>
      <c r="M199" s="119">
        <v>1053.6500000000001</v>
      </c>
      <c r="N199" s="119">
        <v>38103.32</v>
      </c>
      <c r="O199" s="119">
        <v>1450.38122</v>
      </c>
      <c r="P199" s="119" t="s">
        <v>220</v>
      </c>
      <c r="Q199" s="121">
        <v>45.398791326295168</v>
      </c>
      <c r="R199" s="200"/>
      <c r="S199" s="209"/>
      <c r="T199" s="232" t="s">
        <v>251</v>
      </c>
      <c r="U199" s="87">
        <v>6</v>
      </c>
      <c r="V199" s="123">
        <v>7.5</v>
      </c>
      <c r="W199" s="123">
        <v>6</v>
      </c>
      <c r="X199" s="123">
        <v>7.5</v>
      </c>
      <c r="Y199" s="123">
        <v>5</v>
      </c>
      <c r="Z199" s="123">
        <v>7.5</v>
      </c>
      <c r="AA199" s="123">
        <v>6</v>
      </c>
      <c r="AB199" s="88">
        <v>7.5</v>
      </c>
      <c r="AC199" s="212"/>
      <c r="AD199" s="215" t="s">
        <v>277</v>
      </c>
      <c r="AE199" s="232" t="s">
        <v>247</v>
      </c>
      <c r="AF199" s="125">
        <v>20.22</v>
      </c>
      <c r="AG199" s="88">
        <v>211.79</v>
      </c>
      <c r="AH199" s="214"/>
      <c r="AI199" s="214"/>
      <c r="AJ199" s="214"/>
      <c r="AK199" s="214"/>
    </row>
    <row r="200" spans="1:37" x14ac:dyDescent="0.25">
      <c r="A200" s="209"/>
      <c r="B200" s="210" t="s">
        <v>253</v>
      </c>
      <c r="C200" s="100">
        <v>18335.637750000002</v>
      </c>
      <c r="D200" s="101">
        <v>16063.387859999999</v>
      </c>
      <c r="E200" s="101">
        <v>7030.2407800000001</v>
      </c>
      <c r="F200" s="101">
        <v>9033.1470800000006</v>
      </c>
      <c r="G200" s="103">
        <v>2272.2498900000001</v>
      </c>
      <c r="H200" s="211"/>
      <c r="I200" s="209"/>
      <c r="J200" s="210" t="s">
        <v>253</v>
      </c>
      <c r="K200" s="100">
        <v>40424.363790000003</v>
      </c>
      <c r="L200" s="101">
        <v>38035.58</v>
      </c>
      <c r="M200" s="101">
        <v>765.15</v>
      </c>
      <c r="N200" s="101">
        <v>37270.43</v>
      </c>
      <c r="O200" s="101">
        <v>2388.78379</v>
      </c>
      <c r="P200" s="101" t="s">
        <v>220</v>
      </c>
      <c r="Q200" s="103">
        <v>48.206541743283523</v>
      </c>
      <c r="R200" s="200"/>
      <c r="S200" s="209"/>
      <c r="T200" s="210" t="s">
        <v>253</v>
      </c>
      <c r="U200" s="107">
        <v>6</v>
      </c>
      <c r="V200" s="109">
        <v>7.5</v>
      </c>
      <c r="W200" s="109">
        <v>6</v>
      </c>
      <c r="X200" s="109">
        <v>7.5</v>
      </c>
      <c r="Y200" s="109">
        <v>5</v>
      </c>
      <c r="Z200" s="109">
        <v>7.5</v>
      </c>
      <c r="AA200" s="109">
        <v>6</v>
      </c>
      <c r="AB200" s="113">
        <v>7.5</v>
      </c>
      <c r="AC200" s="212"/>
      <c r="AD200" s="215"/>
      <c r="AE200" s="210" t="s">
        <v>250</v>
      </c>
      <c r="AF200" s="111">
        <v>20.28</v>
      </c>
      <c r="AG200" s="113">
        <v>212.49</v>
      </c>
      <c r="AH200" s="214"/>
      <c r="AI200" s="214"/>
      <c r="AJ200" s="214"/>
      <c r="AK200" s="214"/>
    </row>
    <row r="201" spans="1:37" x14ac:dyDescent="0.25">
      <c r="A201" s="209"/>
      <c r="B201" s="232" t="s">
        <v>245</v>
      </c>
      <c r="C201" s="118">
        <v>18536.20307</v>
      </c>
      <c r="D201" s="119">
        <v>16599.995480000001</v>
      </c>
      <c r="E201" s="119">
        <v>7604.2160000000003</v>
      </c>
      <c r="F201" s="119">
        <v>8995.7794800000011</v>
      </c>
      <c r="G201" s="121">
        <v>1936.20759</v>
      </c>
      <c r="H201" s="211"/>
      <c r="I201" s="209"/>
      <c r="J201" s="232" t="s">
        <v>245</v>
      </c>
      <c r="K201" s="118">
        <v>39265.824740000004</v>
      </c>
      <c r="L201" s="119">
        <v>36727.050000000003</v>
      </c>
      <c r="M201" s="119">
        <v>955.55</v>
      </c>
      <c r="N201" s="119">
        <v>35771.5</v>
      </c>
      <c r="O201" s="119">
        <v>2538.7747399999998</v>
      </c>
      <c r="P201" s="119" t="s">
        <v>220</v>
      </c>
      <c r="Q201" s="121">
        <v>50.470165913134871</v>
      </c>
      <c r="R201" s="200"/>
      <c r="S201" s="209"/>
      <c r="T201" s="232" t="s">
        <v>245</v>
      </c>
      <c r="U201" s="87">
        <v>6</v>
      </c>
      <c r="V201" s="123">
        <v>7.5</v>
      </c>
      <c r="W201" s="123">
        <v>6</v>
      </c>
      <c r="X201" s="123">
        <v>7.5</v>
      </c>
      <c r="Y201" s="123">
        <v>5</v>
      </c>
      <c r="Z201" s="123">
        <v>7.5</v>
      </c>
      <c r="AA201" s="123">
        <v>6</v>
      </c>
      <c r="AB201" s="88">
        <v>7.5</v>
      </c>
      <c r="AC201" s="212"/>
      <c r="AD201" s="215"/>
      <c r="AE201" s="232" t="s">
        <v>232</v>
      </c>
      <c r="AF201" s="125">
        <v>20.309999999999999</v>
      </c>
      <c r="AG201" s="88">
        <v>213</v>
      </c>
      <c r="AH201" s="214"/>
      <c r="AI201" s="214"/>
      <c r="AJ201" s="214"/>
      <c r="AK201" s="214"/>
    </row>
    <row r="202" spans="1:37" x14ac:dyDescent="0.25">
      <c r="A202" s="209"/>
      <c r="B202" s="210" t="s">
        <v>249</v>
      </c>
      <c r="C202" s="100">
        <v>16646.467120000001</v>
      </c>
      <c r="D202" s="101">
        <v>15774.92812</v>
      </c>
      <c r="E202" s="101">
        <v>6807.9299099999998</v>
      </c>
      <c r="F202" s="101">
        <v>8966.9982100000016</v>
      </c>
      <c r="G202" s="103">
        <v>871.53899999999999</v>
      </c>
      <c r="H202" s="211"/>
      <c r="I202" s="209"/>
      <c r="J202" s="210" t="s">
        <v>249</v>
      </c>
      <c r="K202" s="100">
        <v>36909.772490000003</v>
      </c>
      <c r="L202" s="101">
        <v>35878.620000000003</v>
      </c>
      <c r="M202" s="101">
        <v>849.15</v>
      </c>
      <c r="N202" s="101">
        <v>35029.47</v>
      </c>
      <c r="O202" s="101">
        <v>1031.1524899999999</v>
      </c>
      <c r="P202" s="101" t="s">
        <v>220</v>
      </c>
      <c r="Q202" s="103">
        <v>46.396620382835238</v>
      </c>
      <c r="R202" s="200"/>
      <c r="S202" s="209"/>
      <c r="T202" s="210" t="s">
        <v>249</v>
      </c>
      <c r="U202" s="107">
        <v>6</v>
      </c>
      <c r="V202" s="109">
        <v>7.5</v>
      </c>
      <c r="W202" s="109">
        <v>6</v>
      </c>
      <c r="X202" s="109">
        <v>7.5</v>
      </c>
      <c r="Y202" s="109">
        <v>5</v>
      </c>
      <c r="Z202" s="109">
        <v>7.5</v>
      </c>
      <c r="AA202" s="109">
        <v>6</v>
      </c>
      <c r="AB202" s="113">
        <v>7.5</v>
      </c>
      <c r="AC202" s="212"/>
      <c r="AD202" s="215"/>
      <c r="AE202" s="210" t="s">
        <v>254</v>
      </c>
      <c r="AF202" s="111">
        <v>20.309999999999999</v>
      </c>
      <c r="AG202" s="113">
        <v>213.16</v>
      </c>
      <c r="AH202" s="214"/>
      <c r="AI202" s="212"/>
      <c r="AJ202" s="212"/>
      <c r="AK202" s="212"/>
    </row>
    <row r="203" spans="1:37" x14ac:dyDescent="0.25">
      <c r="A203" s="209" t="s">
        <v>270</v>
      </c>
      <c r="B203" s="232" t="s">
        <v>247</v>
      </c>
      <c r="C203" s="118">
        <v>16435.103910000002</v>
      </c>
      <c r="D203" s="119">
        <v>15575.132519999999</v>
      </c>
      <c r="E203" s="119">
        <v>6548.5388600000006</v>
      </c>
      <c r="F203" s="119">
        <v>9026.5936600000005</v>
      </c>
      <c r="G203" s="121">
        <v>859.97139000000004</v>
      </c>
      <c r="H203" s="211"/>
      <c r="I203" s="209" t="s">
        <v>270</v>
      </c>
      <c r="J203" s="232" t="s">
        <v>247</v>
      </c>
      <c r="K203" s="118">
        <v>36333.149879999997</v>
      </c>
      <c r="L203" s="119">
        <v>34923.189999999995</v>
      </c>
      <c r="M203" s="119">
        <v>784.35</v>
      </c>
      <c r="N203" s="119">
        <v>34138.839999999997</v>
      </c>
      <c r="O203" s="119">
        <v>1409.9598799999999</v>
      </c>
      <c r="P203" s="119" t="s">
        <v>220</v>
      </c>
      <c r="Q203" s="121">
        <v>47.060717849658076</v>
      </c>
      <c r="R203" s="200"/>
      <c r="S203" s="209" t="s">
        <v>270</v>
      </c>
      <c r="T203" s="232" t="s">
        <v>247</v>
      </c>
      <c r="U203" s="87">
        <v>6</v>
      </c>
      <c r="V203" s="123">
        <v>7.5</v>
      </c>
      <c r="W203" s="123">
        <v>6</v>
      </c>
      <c r="X203" s="123">
        <v>7.5</v>
      </c>
      <c r="Y203" s="123">
        <v>5</v>
      </c>
      <c r="Z203" s="123">
        <v>7.5</v>
      </c>
      <c r="AA203" s="123">
        <v>6</v>
      </c>
      <c r="AB203" s="88">
        <v>7.5</v>
      </c>
      <c r="AC203" s="212"/>
      <c r="AD203" s="215"/>
      <c r="AE203" s="232" t="s">
        <v>255</v>
      </c>
      <c r="AF203" s="125">
        <v>20.22</v>
      </c>
      <c r="AG203" s="88">
        <v>211.61</v>
      </c>
      <c r="AH203" s="214"/>
      <c r="AI203" s="212"/>
      <c r="AJ203" s="212"/>
      <c r="AK203" s="212"/>
    </row>
    <row r="204" spans="1:37" x14ac:dyDescent="0.25">
      <c r="A204" s="209"/>
      <c r="B204" s="210" t="s">
        <v>250</v>
      </c>
      <c r="C204" s="100">
        <v>16787.328989999998</v>
      </c>
      <c r="D204" s="101">
        <v>15695.790779999999</v>
      </c>
      <c r="E204" s="101">
        <v>6620.0780000000004</v>
      </c>
      <c r="F204" s="101">
        <v>9075.7127799999998</v>
      </c>
      <c r="G204" s="103">
        <v>1091.5382099999999</v>
      </c>
      <c r="H204" s="211"/>
      <c r="I204" s="209"/>
      <c r="J204" s="210" t="s">
        <v>250</v>
      </c>
      <c r="K204" s="100">
        <v>36373.703709999994</v>
      </c>
      <c r="L204" s="101">
        <v>34918.719999999994</v>
      </c>
      <c r="M204" s="101">
        <v>861.45</v>
      </c>
      <c r="N204" s="101">
        <v>34057.269999999997</v>
      </c>
      <c r="O204" s="101">
        <v>1454.98371</v>
      </c>
      <c r="P204" s="101" t="s">
        <v>220</v>
      </c>
      <c r="Q204" s="103">
        <v>48.075442026511858</v>
      </c>
      <c r="R204" s="200"/>
      <c r="S204" s="209"/>
      <c r="T204" s="210" t="s">
        <v>250</v>
      </c>
      <c r="U204" s="107">
        <v>6</v>
      </c>
      <c r="V204" s="109">
        <v>7.5</v>
      </c>
      <c r="W204" s="109">
        <v>6</v>
      </c>
      <c r="X204" s="109">
        <v>7.5</v>
      </c>
      <c r="Y204" s="109">
        <v>5</v>
      </c>
      <c r="Z204" s="109">
        <v>7.5</v>
      </c>
      <c r="AA204" s="109">
        <v>6</v>
      </c>
      <c r="AB204" s="113">
        <v>7.5</v>
      </c>
      <c r="AC204" s="212"/>
      <c r="AD204" s="215"/>
      <c r="AE204" s="210" t="s">
        <v>234</v>
      </c>
      <c r="AF204" s="111">
        <v>20.3</v>
      </c>
      <c r="AG204" s="113">
        <v>212.57</v>
      </c>
      <c r="AH204" s="214"/>
      <c r="AI204" s="212"/>
      <c r="AJ204" s="212"/>
      <c r="AK204" s="212"/>
    </row>
    <row r="205" spans="1:37" x14ac:dyDescent="0.25">
      <c r="A205" s="209"/>
      <c r="B205" s="232" t="s">
        <v>232</v>
      </c>
      <c r="C205" s="118">
        <v>16084.028139999997</v>
      </c>
      <c r="D205" s="119">
        <v>15134.784949999999</v>
      </c>
      <c r="E205" s="119">
        <v>5981.7500499999996</v>
      </c>
      <c r="F205" s="119">
        <v>9153.0349000000006</v>
      </c>
      <c r="G205" s="121">
        <v>949.24318999999991</v>
      </c>
      <c r="H205" s="211"/>
      <c r="I205" s="209"/>
      <c r="J205" s="232" t="s">
        <v>232</v>
      </c>
      <c r="K205" s="118">
        <v>36041.41562</v>
      </c>
      <c r="L205" s="119">
        <v>34318.99</v>
      </c>
      <c r="M205" s="119">
        <v>1032.6500000000001</v>
      </c>
      <c r="N205" s="119">
        <v>33286.339999999997</v>
      </c>
      <c r="O205" s="119">
        <v>1722.42562</v>
      </c>
      <c r="P205" s="119" t="s">
        <v>220</v>
      </c>
      <c r="Q205" s="121">
        <v>46.866263080585988</v>
      </c>
      <c r="R205" s="200"/>
      <c r="S205" s="209"/>
      <c r="T205" s="232" t="s">
        <v>232</v>
      </c>
      <c r="U205" s="87">
        <v>6</v>
      </c>
      <c r="V205" s="123">
        <v>7.5</v>
      </c>
      <c r="W205" s="123">
        <v>6</v>
      </c>
      <c r="X205" s="123">
        <v>7.5</v>
      </c>
      <c r="Y205" s="123">
        <v>5</v>
      </c>
      <c r="Z205" s="123">
        <v>7.5</v>
      </c>
      <c r="AA205" s="123">
        <v>6</v>
      </c>
      <c r="AB205" s="88">
        <v>7.5</v>
      </c>
      <c r="AC205" s="212"/>
      <c r="AD205" s="215"/>
      <c r="AE205" s="232" t="s">
        <v>221</v>
      </c>
      <c r="AF205" s="125">
        <v>20.059999999999999</v>
      </c>
      <c r="AG205" s="88">
        <v>210.11</v>
      </c>
      <c r="AH205" s="214"/>
      <c r="AI205" s="212"/>
      <c r="AJ205" s="212"/>
      <c r="AK205" s="212"/>
    </row>
    <row r="206" spans="1:37" x14ac:dyDescent="0.25">
      <c r="A206" s="209"/>
      <c r="B206" s="210" t="s">
        <v>254</v>
      </c>
      <c r="C206" s="100">
        <v>15656.778480000001</v>
      </c>
      <c r="D206" s="101">
        <v>14583.91582</v>
      </c>
      <c r="E206" s="101">
        <v>5346.3332799999998</v>
      </c>
      <c r="F206" s="101">
        <v>9237.5825399999994</v>
      </c>
      <c r="G206" s="103">
        <v>1072.86266</v>
      </c>
      <c r="H206" s="211"/>
      <c r="I206" s="209"/>
      <c r="J206" s="210" t="s">
        <v>254</v>
      </c>
      <c r="K206" s="100">
        <v>35074.712569999996</v>
      </c>
      <c r="L206" s="101">
        <v>33777.35</v>
      </c>
      <c r="M206" s="101">
        <v>736.85</v>
      </c>
      <c r="N206" s="101">
        <v>33040.5</v>
      </c>
      <c r="O206" s="101">
        <v>1297.36257</v>
      </c>
      <c r="P206" s="101" t="s">
        <v>220</v>
      </c>
      <c r="Q206" s="103">
        <v>46.352891745504017</v>
      </c>
      <c r="R206" s="200"/>
      <c r="S206" s="209"/>
      <c r="T206" s="210" t="s">
        <v>254</v>
      </c>
      <c r="U206" s="107">
        <v>6</v>
      </c>
      <c r="V206" s="109">
        <v>7.5</v>
      </c>
      <c r="W206" s="109">
        <v>6</v>
      </c>
      <c r="X206" s="109">
        <v>7.5</v>
      </c>
      <c r="Y206" s="109">
        <v>5</v>
      </c>
      <c r="Z206" s="109">
        <v>7.5</v>
      </c>
      <c r="AA206" s="109">
        <v>6</v>
      </c>
      <c r="AB206" s="113">
        <v>7.5</v>
      </c>
      <c r="AC206" s="212"/>
      <c r="AD206" s="215"/>
      <c r="AE206" s="210" t="s">
        <v>248</v>
      </c>
      <c r="AF206" s="111">
        <v>20.02</v>
      </c>
      <c r="AG206" s="113">
        <v>209.32</v>
      </c>
      <c r="AH206" s="214"/>
      <c r="AI206" s="212"/>
      <c r="AJ206" s="212"/>
      <c r="AK206" s="212"/>
    </row>
    <row r="207" spans="1:37" x14ac:dyDescent="0.25">
      <c r="A207" s="209"/>
      <c r="B207" s="232" t="s">
        <v>255</v>
      </c>
      <c r="C207" s="118">
        <v>15460.64315</v>
      </c>
      <c r="D207" s="119">
        <v>14604.63823</v>
      </c>
      <c r="E207" s="119">
        <v>5305.4830899999997</v>
      </c>
      <c r="F207" s="119">
        <v>9299.1551400000008</v>
      </c>
      <c r="G207" s="121">
        <v>856.00492000000008</v>
      </c>
      <c r="H207" s="211"/>
      <c r="I207" s="209"/>
      <c r="J207" s="232" t="s">
        <v>255</v>
      </c>
      <c r="K207" s="118">
        <v>36007.31927</v>
      </c>
      <c r="L207" s="119">
        <v>33942.06</v>
      </c>
      <c r="M207" s="119">
        <v>617.45000000000005</v>
      </c>
      <c r="N207" s="119">
        <v>33324.61</v>
      </c>
      <c r="O207" s="119">
        <v>2065.25927</v>
      </c>
      <c r="P207" s="119" t="s">
        <v>220</v>
      </c>
      <c r="Q207" s="121">
        <v>45.550102586584316</v>
      </c>
      <c r="R207" s="200"/>
      <c r="S207" s="209"/>
      <c r="T207" s="232" t="s">
        <v>255</v>
      </c>
      <c r="U207" s="87">
        <v>6</v>
      </c>
      <c r="V207" s="123">
        <v>7.5</v>
      </c>
      <c r="W207" s="123">
        <v>6</v>
      </c>
      <c r="X207" s="123">
        <v>7.5</v>
      </c>
      <c r="Y207" s="123">
        <v>5</v>
      </c>
      <c r="Z207" s="123">
        <v>7.5</v>
      </c>
      <c r="AA207" s="123">
        <v>6</v>
      </c>
      <c r="AB207" s="88">
        <v>7.5</v>
      </c>
      <c r="AC207" s="212"/>
      <c r="AD207" s="215"/>
      <c r="AE207" s="232" t="s">
        <v>251</v>
      </c>
      <c r="AF207" s="125">
        <v>20.04</v>
      </c>
      <c r="AG207" s="88">
        <v>209.1</v>
      </c>
      <c r="AH207" s="214"/>
      <c r="AI207" s="212"/>
      <c r="AJ207" s="212"/>
      <c r="AK207" s="212"/>
    </row>
    <row r="208" spans="1:37" x14ac:dyDescent="0.25">
      <c r="A208" s="209"/>
      <c r="B208" s="210" t="s">
        <v>234</v>
      </c>
      <c r="C208" s="100">
        <v>16922.229230000001</v>
      </c>
      <c r="D208" s="101">
        <v>14850.51915</v>
      </c>
      <c r="E208" s="101">
        <v>5524.5311600000005</v>
      </c>
      <c r="F208" s="101">
        <v>9325.9879899999996</v>
      </c>
      <c r="G208" s="103">
        <v>2071.7100800000003</v>
      </c>
      <c r="H208" s="211"/>
      <c r="I208" s="209"/>
      <c r="J208" s="210" t="s">
        <v>234</v>
      </c>
      <c r="K208" s="100">
        <v>38914.968400000005</v>
      </c>
      <c r="L208" s="101">
        <v>36215.590000000004</v>
      </c>
      <c r="M208" s="101">
        <v>589.4</v>
      </c>
      <c r="N208" s="101">
        <v>35626.19</v>
      </c>
      <c r="O208" s="101">
        <v>2699.3783999999996</v>
      </c>
      <c r="P208" s="101" t="s">
        <v>220</v>
      </c>
      <c r="Q208" s="103">
        <v>46.726366269333177</v>
      </c>
      <c r="R208" s="200"/>
      <c r="S208" s="209"/>
      <c r="T208" s="210" t="s">
        <v>234</v>
      </c>
      <c r="U208" s="107">
        <v>6</v>
      </c>
      <c r="V208" s="109">
        <v>7.5</v>
      </c>
      <c r="W208" s="109">
        <v>6</v>
      </c>
      <c r="X208" s="109">
        <v>7.5</v>
      </c>
      <c r="Y208" s="109">
        <v>5</v>
      </c>
      <c r="Z208" s="109">
        <v>7.5</v>
      </c>
      <c r="AA208" s="109">
        <v>6</v>
      </c>
      <c r="AB208" s="113">
        <v>7.5</v>
      </c>
      <c r="AC208" s="212"/>
      <c r="AD208" s="215"/>
      <c r="AE208" s="210" t="s">
        <v>253</v>
      </c>
      <c r="AF208" s="111">
        <v>20.329999999999998</v>
      </c>
      <c r="AG208" s="113">
        <v>211.57</v>
      </c>
      <c r="AH208" s="214"/>
      <c r="AI208" s="212"/>
      <c r="AJ208" s="212"/>
      <c r="AK208" s="212"/>
    </row>
    <row r="209" spans="1:38" x14ac:dyDescent="0.25">
      <c r="A209" s="209"/>
      <c r="B209" s="232" t="s">
        <v>221</v>
      </c>
      <c r="C209" s="118">
        <v>17325.682280000001</v>
      </c>
      <c r="D209" s="119">
        <v>14882.491460000001</v>
      </c>
      <c r="E209" s="119">
        <v>5604.7811200000006</v>
      </c>
      <c r="F209" s="119">
        <v>9277.7103399999996</v>
      </c>
      <c r="G209" s="121">
        <v>2443.1908199999998</v>
      </c>
      <c r="H209" s="211"/>
      <c r="I209" s="209"/>
      <c r="J209" s="232" t="s">
        <v>221</v>
      </c>
      <c r="K209" s="118">
        <v>39515.292359999999</v>
      </c>
      <c r="L209" s="119">
        <v>37017.64</v>
      </c>
      <c r="M209" s="119">
        <v>874.6</v>
      </c>
      <c r="N209" s="119">
        <v>36143.040000000001</v>
      </c>
      <c r="O209" s="119">
        <v>2497.65236</v>
      </c>
      <c r="P209" s="119" t="s">
        <v>220</v>
      </c>
      <c r="Q209" s="121">
        <v>46.803854270558581</v>
      </c>
      <c r="R209" s="200"/>
      <c r="S209" s="209"/>
      <c r="T209" s="232" t="s">
        <v>221</v>
      </c>
      <c r="U209" s="87">
        <v>6</v>
      </c>
      <c r="V209" s="123">
        <v>7.5</v>
      </c>
      <c r="W209" s="123">
        <v>6</v>
      </c>
      <c r="X209" s="123">
        <v>7.5</v>
      </c>
      <c r="Y209" s="123">
        <v>5</v>
      </c>
      <c r="Z209" s="123">
        <v>7.5</v>
      </c>
      <c r="AA209" s="123">
        <v>6</v>
      </c>
      <c r="AB209" s="88">
        <v>7.5</v>
      </c>
      <c r="AC209" s="212"/>
      <c r="AD209" s="215"/>
      <c r="AE209" s="232" t="s">
        <v>245</v>
      </c>
      <c r="AF209" s="125">
        <v>20.46</v>
      </c>
      <c r="AG209" s="88">
        <v>213.04</v>
      </c>
      <c r="AH209" s="214"/>
      <c r="AI209" s="212"/>
      <c r="AJ209" s="212"/>
      <c r="AK209" s="212"/>
    </row>
    <row r="210" spans="1:38" x14ac:dyDescent="0.25">
      <c r="A210" s="209"/>
      <c r="B210" s="210" t="s">
        <v>248</v>
      </c>
      <c r="C210" s="100">
        <v>16855.7778</v>
      </c>
      <c r="D210" s="101">
        <v>14612.11844</v>
      </c>
      <c r="E210" s="101">
        <v>5455.7905700000001</v>
      </c>
      <c r="F210" s="101">
        <v>9156.3278699999992</v>
      </c>
      <c r="G210" s="103">
        <v>2243.6593599999997</v>
      </c>
      <c r="H210" s="211"/>
      <c r="I210" s="209"/>
      <c r="J210" s="210" t="s">
        <v>248</v>
      </c>
      <c r="K210" s="100">
        <v>39317.486359999995</v>
      </c>
      <c r="L210" s="101">
        <v>37346.92</v>
      </c>
      <c r="M210" s="101">
        <v>1025.9000000000001</v>
      </c>
      <c r="N210" s="101">
        <v>36321.019999999997</v>
      </c>
      <c r="O210" s="101">
        <v>1970.5663599999998</v>
      </c>
      <c r="P210" s="101" t="s">
        <v>220</v>
      </c>
      <c r="Q210" s="103">
        <v>45.132979640623645</v>
      </c>
      <c r="R210" s="200"/>
      <c r="S210" s="209"/>
      <c r="T210" s="210" t="s">
        <v>248</v>
      </c>
      <c r="U210" s="107">
        <v>6</v>
      </c>
      <c r="V210" s="109">
        <v>7.5</v>
      </c>
      <c r="W210" s="109">
        <v>6</v>
      </c>
      <c r="X210" s="109">
        <v>7.5</v>
      </c>
      <c r="Y210" s="109">
        <v>5</v>
      </c>
      <c r="Z210" s="109">
        <v>7.5</v>
      </c>
      <c r="AA210" s="109">
        <v>6</v>
      </c>
      <c r="AB210" s="113">
        <v>7.5</v>
      </c>
      <c r="AC210" s="212"/>
      <c r="AD210" s="215"/>
      <c r="AE210" s="210" t="s">
        <v>249</v>
      </c>
      <c r="AF210" s="111">
        <v>20.54</v>
      </c>
      <c r="AG210" s="113">
        <v>215.27</v>
      </c>
      <c r="AH210" s="214"/>
      <c r="AI210" s="212"/>
      <c r="AJ210" s="233" t="s">
        <v>238</v>
      </c>
      <c r="AK210" s="233" t="s">
        <v>238</v>
      </c>
      <c r="AL210" s="149" t="s">
        <v>238</v>
      </c>
    </row>
    <row r="211" spans="1:38" x14ac:dyDescent="0.25">
      <c r="A211" s="209"/>
      <c r="B211" s="232" t="s">
        <v>251</v>
      </c>
      <c r="C211" s="118">
        <v>16842.985100000002</v>
      </c>
      <c r="D211" s="119">
        <v>15130.70277</v>
      </c>
      <c r="E211" s="119">
        <v>6021.9356100000005</v>
      </c>
      <c r="F211" s="119">
        <v>9108.7671599999994</v>
      </c>
      <c r="G211" s="121">
        <v>1712.28233</v>
      </c>
      <c r="H211" s="211"/>
      <c r="I211" s="209"/>
      <c r="J211" s="232" t="s">
        <v>251</v>
      </c>
      <c r="K211" s="118">
        <v>38871.496209999998</v>
      </c>
      <c r="L211" s="119">
        <v>36315.68</v>
      </c>
      <c r="M211" s="119">
        <v>1072.8</v>
      </c>
      <c r="N211" s="119">
        <v>35242.879999999997</v>
      </c>
      <c r="O211" s="119">
        <v>2555.81621</v>
      </c>
      <c r="P211" s="119" t="s">
        <v>220</v>
      </c>
      <c r="Q211" s="121">
        <v>46.379374143620609</v>
      </c>
      <c r="R211" s="200"/>
      <c r="S211" s="209"/>
      <c r="T211" s="232" t="s">
        <v>251</v>
      </c>
      <c r="U211" s="87">
        <v>6</v>
      </c>
      <c r="V211" s="123">
        <v>7.5</v>
      </c>
      <c r="W211" s="123">
        <v>6</v>
      </c>
      <c r="X211" s="123">
        <v>7.5</v>
      </c>
      <c r="Y211" s="123">
        <v>5</v>
      </c>
      <c r="Z211" s="123">
        <v>7.5</v>
      </c>
      <c r="AA211" s="123">
        <v>6</v>
      </c>
      <c r="AB211" s="88">
        <v>7.5</v>
      </c>
      <c r="AC211" s="212"/>
      <c r="AD211" s="215" t="s">
        <v>278</v>
      </c>
      <c r="AE211" s="232" t="s">
        <v>247</v>
      </c>
      <c r="AF211" s="125">
        <v>20.589411764705883</v>
      </c>
      <c r="AG211" s="88">
        <v>215.68222222222224</v>
      </c>
      <c r="AH211" s="214"/>
      <c r="AI211" s="212"/>
      <c r="AJ211" s="212" t="s">
        <v>238</v>
      </c>
      <c r="AK211" s="212" t="s">
        <v>238</v>
      </c>
      <c r="AL211" s="47" t="s">
        <v>238</v>
      </c>
    </row>
    <row r="212" spans="1:38" x14ac:dyDescent="0.25">
      <c r="A212" s="209"/>
      <c r="B212" s="210" t="s">
        <v>253</v>
      </c>
      <c r="C212" s="100">
        <v>17082.490989999998</v>
      </c>
      <c r="D212" s="101">
        <v>15833.949299999998</v>
      </c>
      <c r="E212" s="101">
        <v>6762.4652599999999</v>
      </c>
      <c r="F212" s="101">
        <v>9071.4840399999994</v>
      </c>
      <c r="G212" s="103">
        <v>1248.54169</v>
      </c>
      <c r="H212" s="211"/>
      <c r="I212" s="209"/>
      <c r="J212" s="210" t="s">
        <v>253</v>
      </c>
      <c r="K212" s="100">
        <v>37300.192710000003</v>
      </c>
      <c r="L212" s="101">
        <v>35832.11</v>
      </c>
      <c r="M212" s="101">
        <v>1139.05</v>
      </c>
      <c r="N212" s="101">
        <v>34693.06</v>
      </c>
      <c r="O212" s="101">
        <v>1468.0827099999999</v>
      </c>
      <c r="P212" s="101" t="s">
        <v>220</v>
      </c>
      <c r="Q212" s="103">
        <v>47.673695436858168</v>
      </c>
      <c r="R212" s="200"/>
      <c r="S212" s="209"/>
      <c r="T212" s="210" t="s">
        <v>253</v>
      </c>
      <c r="U212" s="107">
        <v>6</v>
      </c>
      <c r="V212" s="109">
        <v>7.5</v>
      </c>
      <c r="W212" s="109">
        <v>6</v>
      </c>
      <c r="X212" s="109">
        <v>7.5</v>
      </c>
      <c r="Y212" s="109">
        <v>5</v>
      </c>
      <c r="Z212" s="109">
        <v>7.5</v>
      </c>
      <c r="AA212" s="109">
        <v>6</v>
      </c>
      <c r="AB212" s="113">
        <v>7.5</v>
      </c>
      <c r="AC212" s="212"/>
      <c r="AD212" s="215"/>
      <c r="AE212" s="210" t="s">
        <v>250</v>
      </c>
      <c r="AF212" s="111">
        <v>20.779411764705884</v>
      </c>
      <c r="AG212" s="113">
        <v>218.1766666666667</v>
      </c>
      <c r="AH212" s="214"/>
      <c r="AI212" s="212"/>
      <c r="AJ212" s="212"/>
      <c r="AK212" s="212"/>
    </row>
    <row r="213" spans="1:38" x14ac:dyDescent="0.25">
      <c r="A213" s="209"/>
      <c r="B213" s="232" t="s">
        <v>245</v>
      </c>
      <c r="C213" s="118">
        <v>17197.820259999997</v>
      </c>
      <c r="D213" s="119">
        <v>15509.426439999999</v>
      </c>
      <c r="E213" s="119">
        <v>6507.7825899999998</v>
      </c>
      <c r="F213" s="119">
        <v>9001.6438500000004</v>
      </c>
      <c r="G213" s="121">
        <v>1688.39382</v>
      </c>
      <c r="H213" s="211"/>
      <c r="I213" s="209"/>
      <c r="J213" s="232" t="s">
        <v>245</v>
      </c>
      <c r="K213" s="118">
        <v>36529.860439999997</v>
      </c>
      <c r="L213" s="119">
        <v>35618.39</v>
      </c>
      <c r="M213" s="119">
        <v>1216.45</v>
      </c>
      <c r="N213" s="119">
        <v>34401.94</v>
      </c>
      <c r="O213" s="119">
        <v>911.47044000000005</v>
      </c>
      <c r="P213" s="119" t="s">
        <v>220</v>
      </c>
      <c r="Q213" s="121">
        <v>48.283541900686686</v>
      </c>
      <c r="R213" s="200"/>
      <c r="S213" s="209"/>
      <c r="T213" s="232" t="s">
        <v>245</v>
      </c>
      <c r="U213" s="87">
        <v>6</v>
      </c>
      <c r="V213" s="123">
        <v>7.5</v>
      </c>
      <c r="W213" s="123">
        <v>6</v>
      </c>
      <c r="X213" s="123">
        <v>7.5</v>
      </c>
      <c r="Y213" s="123">
        <v>5</v>
      </c>
      <c r="Z213" s="123">
        <v>7.5</v>
      </c>
      <c r="AA213" s="123">
        <v>6</v>
      </c>
      <c r="AB213" s="88">
        <v>7.5</v>
      </c>
      <c r="AC213" s="212"/>
      <c r="AD213" s="215"/>
      <c r="AE213" s="232" t="s">
        <v>232</v>
      </c>
      <c r="AF213" s="125">
        <v>20.738</v>
      </c>
      <c r="AG213" s="88">
        <v>217.40866666666665</v>
      </c>
      <c r="AH213" s="214"/>
      <c r="AI213" s="212"/>
      <c r="AJ213" s="212"/>
      <c r="AK213" s="212"/>
    </row>
    <row r="214" spans="1:38" x14ac:dyDescent="0.25">
      <c r="A214" s="209"/>
      <c r="B214" s="210" t="s">
        <v>249</v>
      </c>
      <c r="C214" s="100">
        <v>17126.329309999997</v>
      </c>
      <c r="D214" s="101">
        <v>15590.5815</v>
      </c>
      <c r="E214" s="101">
        <v>6623.3318200000003</v>
      </c>
      <c r="F214" s="101">
        <v>8967.249679999999</v>
      </c>
      <c r="G214" s="103">
        <v>1535.7478100000001</v>
      </c>
      <c r="H214" s="211"/>
      <c r="I214" s="209"/>
      <c r="J214" s="210" t="s">
        <v>249</v>
      </c>
      <c r="K214" s="100">
        <v>35910.830399999999</v>
      </c>
      <c r="L214" s="101">
        <v>35058.69</v>
      </c>
      <c r="M214" s="101">
        <v>1117</v>
      </c>
      <c r="N214" s="101">
        <v>33941.69</v>
      </c>
      <c r="O214" s="101">
        <v>852.1404</v>
      </c>
      <c r="P214" s="101" t="s">
        <v>220</v>
      </c>
      <c r="Q214" s="103">
        <v>48.850454224045443</v>
      </c>
      <c r="R214" s="200"/>
      <c r="S214" s="209"/>
      <c r="T214" s="210" t="s">
        <v>249</v>
      </c>
      <c r="U214" s="107">
        <v>6</v>
      </c>
      <c r="V214" s="109">
        <v>7.5</v>
      </c>
      <c r="W214" s="109">
        <v>6</v>
      </c>
      <c r="X214" s="109">
        <v>7.5</v>
      </c>
      <c r="Y214" s="109">
        <v>5</v>
      </c>
      <c r="Z214" s="109">
        <v>7.5</v>
      </c>
      <c r="AA214" s="109">
        <v>6</v>
      </c>
      <c r="AB214" s="113">
        <v>7.5</v>
      </c>
      <c r="AC214" s="212"/>
      <c r="AD214" s="215"/>
      <c r="AE214" s="210" t="s">
        <v>254</v>
      </c>
      <c r="AF214" s="111">
        <v>20.678000000000001</v>
      </c>
      <c r="AG214" s="113">
        <v>217.42250000000001</v>
      </c>
      <c r="AH214" s="214"/>
      <c r="AI214" s="212"/>
      <c r="AJ214" s="212"/>
      <c r="AK214" s="212"/>
    </row>
    <row r="215" spans="1:38" x14ac:dyDescent="0.25">
      <c r="A215" s="209" t="s">
        <v>271</v>
      </c>
      <c r="B215" s="232" t="s">
        <v>247</v>
      </c>
      <c r="C215" s="118">
        <v>17318.442019999999</v>
      </c>
      <c r="D215" s="119">
        <v>15499.513620000002</v>
      </c>
      <c r="E215" s="119">
        <v>6489.9432999999999</v>
      </c>
      <c r="F215" s="119">
        <v>9009.5703200000007</v>
      </c>
      <c r="G215" s="121">
        <v>1818.9284</v>
      </c>
      <c r="H215" s="211"/>
      <c r="I215" s="209" t="s">
        <v>271</v>
      </c>
      <c r="J215" s="232" t="s">
        <v>247</v>
      </c>
      <c r="K215" s="118">
        <v>36443.471529999995</v>
      </c>
      <c r="L215" s="119">
        <v>35015.799999999996</v>
      </c>
      <c r="M215" s="119">
        <v>1278.45</v>
      </c>
      <c r="N215" s="119">
        <v>33737.35</v>
      </c>
      <c r="O215" s="119">
        <v>1427.6715300000001</v>
      </c>
      <c r="P215" s="119" t="s">
        <v>220</v>
      </c>
      <c r="Q215" s="121">
        <v>49.458935737581321</v>
      </c>
      <c r="R215" s="200"/>
      <c r="S215" s="209" t="s">
        <v>271</v>
      </c>
      <c r="T215" s="232" t="s">
        <v>247</v>
      </c>
      <c r="U215" s="87">
        <v>6</v>
      </c>
      <c r="V215" s="123">
        <v>7.5</v>
      </c>
      <c r="W215" s="123">
        <v>6</v>
      </c>
      <c r="X215" s="123">
        <v>7.5</v>
      </c>
      <c r="Y215" s="123">
        <v>5</v>
      </c>
      <c r="Z215" s="123">
        <v>7.5</v>
      </c>
      <c r="AA215" s="123">
        <v>6</v>
      </c>
      <c r="AB215" s="88">
        <v>7.5</v>
      </c>
      <c r="AC215" s="212"/>
      <c r="AD215" s="215"/>
      <c r="AE215" s="232" t="s">
        <v>255</v>
      </c>
      <c r="AF215" s="125">
        <v>20.655000000000001</v>
      </c>
      <c r="AG215" s="88">
        <v>217.04909090909095</v>
      </c>
      <c r="AH215" s="214"/>
      <c r="AI215" s="212"/>
      <c r="AJ215" s="212"/>
      <c r="AK215" s="212"/>
    </row>
    <row r="216" spans="1:38" x14ac:dyDescent="0.25">
      <c r="A216" s="209"/>
      <c r="B216" s="210" t="s">
        <v>250</v>
      </c>
      <c r="C216" s="100">
        <v>16597.430680000001</v>
      </c>
      <c r="D216" s="101">
        <v>14701.77053</v>
      </c>
      <c r="E216" s="101">
        <v>5673.9192499999999</v>
      </c>
      <c r="F216" s="101">
        <v>9027.851279999999</v>
      </c>
      <c r="G216" s="103">
        <v>1895.6601499999999</v>
      </c>
      <c r="H216" s="211"/>
      <c r="I216" s="209"/>
      <c r="J216" s="210" t="s">
        <v>250</v>
      </c>
      <c r="K216" s="100">
        <v>35077.999219999998</v>
      </c>
      <c r="L216" s="101">
        <v>33395.22</v>
      </c>
      <c r="M216" s="101">
        <v>900.55</v>
      </c>
      <c r="N216" s="101">
        <v>32494.67</v>
      </c>
      <c r="O216" s="101">
        <v>1682.7792199999999</v>
      </c>
      <c r="P216" s="101" t="s">
        <v>220</v>
      </c>
      <c r="Q216" s="103">
        <v>49.700018984752909</v>
      </c>
      <c r="R216" s="200"/>
      <c r="S216" s="209"/>
      <c r="T216" s="210" t="s">
        <v>250</v>
      </c>
      <c r="U216" s="107">
        <v>6</v>
      </c>
      <c r="V216" s="109">
        <v>7.5</v>
      </c>
      <c r="W216" s="109">
        <v>6</v>
      </c>
      <c r="X216" s="109">
        <v>7.5</v>
      </c>
      <c r="Y216" s="109">
        <v>5</v>
      </c>
      <c r="Z216" s="109">
        <v>7.5</v>
      </c>
      <c r="AA216" s="109">
        <v>6</v>
      </c>
      <c r="AB216" s="113">
        <v>7.5</v>
      </c>
      <c r="AC216" s="212"/>
      <c r="AD216" s="215"/>
      <c r="AE216" s="210" t="s">
        <v>234</v>
      </c>
      <c r="AF216" s="111">
        <v>20.45571428571429</v>
      </c>
      <c r="AG216" s="113">
        <v>214.895625</v>
      </c>
      <c r="AH216" s="214"/>
      <c r="AI216" s="212"/>
      <c r="AJ216" s="212"/>
      <c r="AK216" s="212"/>
    </row>
    <row r="217" spans="1:38" x14ac:dyDescent="0.25">
      <c r="A217" s="209"/>
      <c r="B217" s="232" t="s">
        <v>232</v>
      </c>
      <c r="C217" s="118">
        <v>16569.649380000003</v>
      </c>
      <c r="D217" s="119">
        <v>14634.75013</v>
      </c>
      <c r="E217" s="119">
        <v>5533.5415700000003</v>
      </c>
      <c r="F217" s="119">
        <v>9101.2085600000009</v>
      </c>
      <c r="G217" s="121">
        <v>1934.8992499999999</v>
      </c>
      <c r="H217" s="211"/>
      <c r="I217" s="209"/>
      <c r="J217" s="232" t="s">
        <v>232</v>
      </c>
      <c r="K217" s="118">
        <v>36270.247730000003</v>
      </c>
      <c r="L217" s="119">
        <v>34695.18</v>
      </c>
      <c r="M217" s="119">
        <v>1245.8499999999999</v>
      </c>
      <c r="N217" s="119">
        <v>33449.33</v>
      </c>
      <c r="O217" s="119">
        <v>1575.0677300000002</v>
      </c>
      <c r="P217" s="119" t="s">
        <v>220</v>
      </c>
      <c r="Q217" s="121">
        <v>47.757784741281071</v>
      </c>
      <c r="R217" s="200"/>
      <c r="S217" s="209"/>
      <c r="T217" s="232" t="s">
        <v>232</v>
      </c>
      <c r="U217" s="87">
        <v>6</v>
      </c>
      <c r="V217" s="123">
        <v>7.5</v>
      </c>
      <c r="W217" s="123">
        <v>6</v>
      </c>
      <c r="X217" s="123">
        <v>7.5</v>
      </c>
      <c r="Y217" s="123">
        <v>5</v>
      </c>
      <c r="Z217" s="123">
        <v>7.5</v>
      </c>
      <c r="AA217" s="123">
        <v>6</v>
      </c>
      <c r="AB217" s="88">
        <v>7.5</v>
      </c>
      <c r="AC217" s="212"/>
      <c r="AD217" s="215"/>
      <c r="AE217" s="232" t="s">
        <v>221</v>
      </c>
      <c r="AF217" s="125">
        <v>20.186363636363641</v>
      </c>
      <c r="AG217" s="88">
        <v>211.26799999999994</v>
      </c>
      <c r="AH217" s="214"/>
      <c r="AI217" s="212"/>
      <c r="AJ217" s="212"/>
      <c r="AK217" s="212"/>
    </row>
    <row r="218" spans="1:38" x14ac:dyDescent="0.25">
      <c r="A218" s="209"/>
      <c r="B218" s="210" t="s">
        <v>254</v>
      </c>
      <c r="C218" s="100">
        <v>16400.042649999999</v>
      </c>
      <c r="D218" s="101">
        <v>14541.143820000001</v>
      </c>
      <c r="E218" s="101">
        <v>5408.9759999999997</v>
      </c>
      <c r="F218" s="101">
        <v>9132.1678200000006</v>
      </c>
      <c r="G218" s="103">
        <v>1858.8988300000001</v>
      </c>
      <c r="H218" s="211"/>
      <c r="I218" s="209"/>
      <c r="J218" s="210" t="s">
        <v>254</v>
      </c>
      <c r="K218" s="100">
        <v>36416.815189999994</v>
      </c>
      <c r="L218" s="101">
        <v>34377.189999999995</v>
      </c>
      <c r="M218" s="101">
        <v>811.2</v>
      </c>
      <c r="N218" s="101">
        <v>33565.99</v>
      </c>
      <c r="O218" s="101">
        <v>2039.62519</v>
      </c>
      <c r="P218" s="101" t="s">
        <v>220</v>
      </c>
      <c r="Q218" s="103">
        <v>47.706175664735838</v>
      </c>
      <c r="R218" s="200"/>
      <c r="S218" s="209"/>
      <c r="T218" s="210" t="s">
        <v>254</v>
      </c>
      <c r="U218" s="107">
        <v>6</v>
      </c>
      <c r="V218" s="109">
        <v>7.5</v>
      </c>
      <c r="W218" s="109">
        <v>6</v>
      </c>
      <c r="X218" s="109">
        <v>7.5</v>
      </c>
      <c r="Y218" s="109">
        <v>5</v>
      </c>
      <c r="Z218" s="109">
        <v>7.5</v>
      </c>
      <c r="AA218" s="109">
        <v>6</v>
      </c>
      <c r="AB218" s="113">
        <v>7.5</v>
      </c>
      <c r="AC218" s="212"/>
      <c r="AD218" s="215"/>
      <c r="AE218" s="210" t="s">
        <v>248</v>
      </c>
      <c r="AF218" s="111">
        <v>20.359166666666667</v>
      </c>
      <c r="AG218" s="113">
        <v>209.3183333333333</v>
      </c>
      <c r="AH218" s="214"/>
      <c r="AI218" s="212"/>
      <c r="AJ218" s="212"/>
      <c r="AK218" s="212"/>
    </row>
    <row r="219" spans="1:38" x14ac:dyDescent="0.25">
      <c r="A219" s="209"/>
      <c r="B219" s="232" t="s">
        <v>255</v>
      </c>
      <c r="C219" s="118">
        <v>16795.202229999999</v>
      </c>
      <c r="D219" s="119">
        <v>15125.098129999998</v>
      </c>
      <c r="E219" s="119">
        <v>5926.5037699999993</v>
      </c>
      <c r="F219" s="119">
        <v>9198.5943599999991</v>
      </c>
      <c r="G219" s="121">
        <v>1670.1041</v>
      </c>
      <c r="H219" s="211"/>
      <c r="I219" s="209"/>
      <c r="J219" s="232" t="s">
        <v>255</v>
      </c>
      <c r="K219" s="118">
        <v>36906.773290000005</v>
      </c>
      <c r="L219" s="119">
        <v>34141.980000000003</v>
      </c>
      <c r="M219" s="119">
        <v>914.8</v>
      </c>
      <c r="N219" s="119">
        <v>33227.18</v>
      </c>
      <c r="O219" s="119">
        <v>2764.7932900000001</v>
      </c>
      <c r="P219" s="119" t="s">
        <v>220</v>
      </c>
      <c r="Q219" s="121">
        <v>49.192232641457814</v>
      </c>
      <c r="R219" s="200"/>
      <c r="S219" s="209"/>
      <c r="T219" s="232" t="s">
        <v>255</v>
      </c>
      <c r="U219" s="87">
        <v>6</v>
      </c>
      <c r="V219" s="123">
        <v>7.5</v>
      </c>
      <c r="W219" s="123">
        <v>6</v>
      </c>
      <c r="X219" s="123">
        <v>7.5</v>
      </c>
      <c r="Y219" s="123">
        <v>5</v>
      </c>
      <c r="Z219" s="123">
        <v>7.5</v>
      </c>
      <c r="AA219" s="123">
        <v>6</v>
      </c>
      <c r="AB219" s="88">
        <v>7.5</v>
      </c>
      <c r="AC219" s="212"/>
      <c r="AD219" s="215"/>
      <c r="AE219" s="232" t="s">
        <v>251</v>
      </c>
      <c r="AF219" s="125">
        <v>20.075666666666663</v>
      </c>
      <c r="AG219" s="88">
        <v>209.87076923076924</v>
      </c>
      <c r="AH219" s="214"/>
      <c r="AI219" s="212"/>
      <c r="AJ219" s="212"/>
      <c r="AK219" s="212"/>
    </row>
    <row r="220" spans="1:38" x14ac:dyDescent="0.25">
      <c r="A220" s="209"/>
      <c r="B220" s="210" t="s">
        <v>234</v>
      </c>
      <c r="C220" s="100">
        <v>16606.405030000002</v>
      </c>
      <c r="D220" s="101">
        <v>15160.614320000001</v>
      </c>
      <c r="E220" s="101">
        <v>5896.3542400000006</v>
      </c>
      <c r="F220" s="101">
        <v>9264.26008</v>
      </c>
      <c r="G220" s="103">
        <v>1445.79071</v>
      </c>
      <c r="H220" s="211"/>
      <c r="I220" s="209"/>
      <c r="J220" s="210" t="s">
        <v>234</v>
      </c>
      <c r="K220" s="100">
        <v>38427.426679999997</v>
      </c>
      <c r="L220" s="101">
        <v>35700.21</v>
      </c>
      <c r="M220" s="101">
        <v>878.9</v>
      </c>
      <c r="N220" s="101">
        <v>34821.31</v>
      </c>
      <c r="O220" s="101">
        <v>2727.21668</v>
      </c>
      <c r="P220" s="101" t="s">
        <v>220</v>
      </c>
      <c r="Q220" s="103">
        <v>46.516267075179677</v>
      </c>
      <c r="R220" s="200"/>
      <c r="S220" s="209"/>
      <c r="T220" s="210" t="s">
        <v>234</v>
      </c>
      <c r="U220" s="107">
        <v>6</v>
      </c>
      <c r="V220" s="109">
        <v>7.5</v>
      </c>
      <c r="W220" s="109">
        <v>6</v>
      </c>
      <c r="X220" s="109">
        <v>7.5</v>
      </c>
      <c r="Y220" s="109">
        <v>5</v>
      </c>
      <c r="Z220" s="109">
        <v>7.5</v>
      </c>
      <c r="AA220" s="109">
        <v>6</v>
      </c>
      <c r="AB220" s="113">
        <v>7.5</v>
      </c>
      <c r="AC220" s="212"/>
      <c r="AD220" s="215"/>
      <c r="AE220" s="210" t="s">
        <v>253</v>
      </c>
      <c r="AF220" s="111">
        <v>20.139166666666672</v>
      </c>
      <c r="AG220" s="113">
        <v>210.56874999999999</v>
      </c>
      <c r="AH220" s="214"/>
      <c r="AI220" s="212"/>
      <c r="AJ220" s="212"/>
      <c r="AK220" s="212"/>
    </row>
    <row r="221" spans="1:38" x14ac:dyDescent="0.25">
      <c r="A221" s="209"/>
      <c r="B221" s="232" t="s">
        <v>221</v>
      </c>
      <c r="C221" s="118">
        <v>17171.986069999995</v>
      </c>
      <c r="D221" s="119">
        <v>15470.749329999999</v>
      </c>
      <c r="E221" s="119">
        <v>6253.4576399999996</v>
      </c>
      <c r="F221" s="119">
        <v>9217.29169</v>
      </c>
      <c r="G221" s="121">
        <v>1701.2367400000001</v>
      </c>
      <c r="H221" s="211"/>
      <c r="I221" s="209"/>
      <c r="J221" s="232" t="s">
        <v>221</v>
      </c>
      <c r="K221" s="118">
        <v>40542.005170000004</v>
      </c>
      <c r="L221" s="119">
        <v>37992.720000000001</v>
      </c>
      <c r="M221" s="119">
        <v>997.05</v>
      </c>
      <c r="N221" s="119">
        <v>36995.67</v>
      </c>
      <c r="O221" s="119">
        <v>2549.2851700000001</v>
      </c>
      <c r="P221" s="119" t="s">
        <v>220</v>
      </c>
      <c r="Q221" s="121">
        <v>45.198096029976256</v>
      </c>
      <c r="R221" s="200"/>
      <c r="S221" s="209"/>
      <c r="T221" s="232" t="s">
        <v>221</v>
      </c>
      <c r="U221" s="87">
        <v>6</v>
      </c>
      <c r="V221" s="123">
        <v>7.5</v>
      </c>
      <c r="W221" s="123">
        <v>6</v>
      </c>
      <c r="X221" s="123">
        <v>7.5</v>
      </c>
      <c r="Y221" s="123">
        <v>5</v>
      </c>
      <c r="Z221" s="123">
        <v>7.5</v>
      </c>
      <c r="AA221" s="123">
        <v>6</v>
      </c>
      <c r="AB221" s="88">
        <v>7.5</v>
      </c>
      <c r="AC221" s="212"/>
      <c r="AD221" s="215"/>
      <c r="AE221" s="232" t="s">
        <v>245</v>
      </c>
      <c r="AF221" s="125">
        <v>20.282857142857146</v>
      </c>
      <c r="AG221" s="88">
        <v>211.95555555555558</v>
      </c>
      <c r="AH221" s="214"/>
      <c r="AI221" s="212"/>
      <c r="AJ221" s="212"/>
      <c r="AK221" s="212"/>
    </row>
    <row r="222" spans="1:38" x14ac:dyDescent="0.25">
      <c r="A222" s="209"/>
      <c r="B222" s="210" t="s">
        <v>248</v>
      </c>
      <c r="C222" s="100">
        <v>17330.44918</v>
      </c>
      <c r="D222" s="101">
        <v>15648.88127</v>
      </c>
      <c r="E222" s="101">
        <v>6606.1407300000001</v>
      </c>
      <c r="F222" s="101">
        <v>9042.7405399999989</v>
      </c>
      <c r="G222" s="103">
        <v>1681.56791</v>
      </c>
      <c r="H222" s="211"/>
      <c r="I222" s="209"/>
      <c r="J222" s="210" t="s">
        <v>248</v>
      </c>
      <c r="K222" s="100">
        <v>40610.515629999994</v>
      </c>
      <c r="L222" s="101">
        <v>38993.839999999997</v>
      </c>
      <c r="M222" s="101">
        <v>1217.2</v>
      </c>
      <c r="N222" s="101">
        <v>37776.639999999999</v>
      </c>
      <c r="O222" s="101">
        <v>1616.6756300000002</v>
      </c>
      <c r="P222" s="101" t="s">
        <v>220</v>
      </c>
      <c r="Q222" s="103">
        <v>44.444069063216141</v>
      </c>
      <c r="R222" s="200"/>
      <c r="S222" s="209"/>
      <c r="T222" s="210" t="s">
        <v>248</v>
      </c>
      <c r="U222" s="107">
        <v>6</v>
      </c>
      <c r="V222" s="109">
        <v>7.5</v>
      </c>
      <c r="W222" s="109">
        <v>6</v>
      </c>
      <c r="X222" s="109">
        <v>7.5</v>
      </c>
      <c r="Y222" s="109">
        <v>5</v>
      </c>
      <c r="Z222" s="109">
        <v>7.5</v>
      </c>
      <c r="AA222" s="109">
        <v>6</v>
      </c>
      <c r="AB222" s="113">
        <v>7.5</v>
      </c>
      <c r="AC222" s="212"/>
      <c r="AD222" s="215"/>
      <c r="AE222" s="210" t="s">
        <v>249</v>
      </c>
      <c r="AF222" s="111">
        <v>20.202666666666669</v>
      </c>
      <c r="AG222" s="113">
        <v>211.1</v>
      </c>
      <c r="AH222" s="214"/>
      <c r="AI222" s="212"/>
      <c r="AJ222" s="212"/>
      <c r="AK222" s="212"/>
    </row>
    <row r="223" spans="1:38" x14ac:dyDescent="0.25">
      <c r="A223" s="209"/>
      <c r="B223" s="232" t="s">
        <v>251</v>
      </c>
      <c r="C223" s="118">
        <v>18383.842849999997</v>
      </c>
      <c r="D223" s="119">
        <v>14770.610219999999</v>
      </c>
      <c r="E223" s="119">
        <v>5837.9286099999999</v>
      </c>
      <c r="F223" s="119">
        <v>8932.6816099999996</v>
      </c>
      <c r="G223" s="121">
        <v>3613.23263</v>
      </c>
      <c r="H223" s="211"/>
      <c r="I223" s="209"/>
      <c r="J223" s="232" t="s">
        <v>251</v>
      </c>
      <c r="K223" s="118">
        <v>41101.20693</v>
      </c>
      <c r="L223" s="119">
        <v>40094.379999999997</v>
      </c>
      <c r="M223" s="119">
        <v>1572.5</v>
      </c>
      <c r="N223" s="119">
        <v>38521.879999999997</v>
      </c>
      <c r="O223" s="119">
        <v>1006.8269300000001</v>
      </c>
      <c r="P223" s="119" t="s">
        <v>220</v>
      </c>
      <c r="Q223" s="121">
        <v>45.851420697863389</v>
      </c>
      <c r="R223" s="200"/>
      <c r="S223" s="209"/>
      <c r="T223" s="232" t="s">
        <v>251</v>
      </c>
      <c r="U223" s="87">
        <v>6</v>
      </c>
      <c r="V223" s="123">
        <v>7.5</v>
      </c>
      <c r="W223" s="123">
        <v>6</v>
      </c>
      <c r="X223" s="123">
        <v>7.5</v>
      </c>
      <c r="Y223" s="123">
        <v>5</v>
      </c>
      <c r="Z223" s="123">
        <v>7.5</v>
      </c>
      <c r="AA223" s="123">
        <v>6</v>
      </c>
      <c r="AB223" s="88">
        <v>7.5</v>
      </c>
      <c r="AC223" s="212"/>
      <c r="AD223" s="215" t="s">
        <v>279</v>
      </c>
      <c r="AE223" s="232" t="s">
        <v>247</v>
      </c>
      <c r="AF223" s="125">
        <v>20.143333333333331</v>
      </c>
      <c r="AG223" s="88">
        <v>211.06399999999999</v>
      </c>
      <c r="AH223" s="214"/>
      <c r="AI223" s="212"/>
      <c r="AJ223" s="212"/>
      <c r="AK223" s="212"/>
    </row>
    <row r="224" spans="1:38" x14ac:dyDescent="0.25">
      <c r="A224" s="209"/>
      <c r="B224" s="210" t="s">
        <v>253</v>
      </c>
      <c r="C224" s="100">
        <v>18678.26081</v>
      </c>
      <c r="D224" s="101">
        <v>16453.189589999998</v>
      </c>
      <c r="E224" s="101">
        <v>7596.3690199999992</v>
      </c>
      <c r="F224" s="101">
        <v>8856.8205699999999</v>
      </c>
      <c r="G224" s="103">
        <v>2225.0712200000003</v>
      </c>
      <c r="H224" s="211"/>
      <c r="I224" s="209"/>
      <c r="J224" s="210" t="s">
        <v>253</v>
      </c>
      <c r="K224" s="100">
        <v>40684.518339999995</v>
      </c>
      <c r="L224" s="101">
        <v>40010.67</v>
      </c>
      <c r="M224" s="101">
        <v>1808.7</v>
      </c>
      <c r="N224" s="101">
        <v>38201.97</v>
      </c>
      <c r="O224" s="101">
        <v>673.84834000000001</v>
      </c>
      <c r="P224" s="101" t="s">
        <v>220</v>
      </c>
      <c r="Q224" s="103">
        <v>46.683199281591634</v>
      </c>
      <c r="R224" s="200"/>
      <c r="S224" s="209"/>
      <c r="T224" s="210" t="s">
        <v>253</v>
      </c>
      <c r="U224" s="107">
        <v>6</v>
      </c>
      <c r="V224" s="109">
        <v>7.5</v>
      </c>
      <c r="W224" s="109">
        <v>6</v>
      </c>
      <c r="X224" s="109">
        <v>7.5</v>
      </c>
      <c r="Y224" s="109">
        <v>5</v>
      </c>
      <c r="Z224" s="109">
        <v>7.5</v>
      </c>
      <c r="AA224" s="109">
        <v>6</v>
      </c>
      <c r="AB224" s="113">
        <v>7.5</v>
      </c>
      <c r="AC224" s="212"/>
      <c r="AD224" s="215"/>
      <c r="AE224" s="210" t="s">
        <v>250</v>
      </c>
      <c r="AF224" s="111">
        <v>20.138571428571431</v>
      </c>
      <c r="AG224" s="113">
        <v>210.78</v>
      </c>
      <c r="AH224" s="214"/>
      <c r="AI224" s="212"/>
      <c r="AJ224" s="212"/>
      <c r="AK224" s="212"/>
    </row>
    <row r="225" spans="1:37" x14ac:dyDescent="0.25">
      <c r="A225" s="209"/>
      <c r="B225" s="232" t="s">
        <v>245</v>
      </c>
      <c r="C225" s="118">
        <v>22563.653030000001</v>
      </c>
      <c r="D225" s="119">
        <v>18856.060089999999</v>
      </c>
      <c r="E225" s="119">
        <v>10039.078750000001</v>
      </c>
      <c r="F225" s="119">
        <v>8816.9813400000003</v>
      </c>
      <c r="G225" s="121">
        <v>3707.59294</v>
      </c>
      <c r="H225" s="211"/>
      <c r="I225" s="209"/>
      <c r="J225" s="232" t="s">
        <v>245</v>
      </c>
      <c r="K225" s="118">
        <v>41966.618680000007</v>
      </c>
      <c r="L225" s="119">
        <v>38658.020000000004</v>
      </c>
      <c r="M225" s="119">
        <v>2126.9</v>
      </c>
      <c r="N225" s="119">
        <v>36531.120000000003</v>
      </c>
      <c r="O225" s="119">
        <v>3308.5986800000001</v>
      </c>
      <c r="P225" s="119" t="s">
        <v>220</v>
      </c>
      <c r="Q225" s="121">
        <v>58.367327219552365</v>
      </c>
      <c r="R225" s="200"/>
      <c r="S225" s="209"/>
      <c r="T225" s="232" t="s">
        <v>245</v>
      </c>
      <c r="U225" s="87">
        <v>6</v>
      </c>
      <c r="V225" s="123">
        <v>7.5</v>
      </c>
      <c r="W225" s="123">
        <v>6</v>
      </c>
      <c r="X225" s="123">
        <v>7.5</v>
      </c>
      <c r="Y225" s="123">
        <v>5</v>
      </c>
      <c r="Z225" s="123">
        <v>7.5</v>
      </c>
      <c r="AA225" s="123">
        <v>6</v>
      </c>
      <c r="AB225" s="88">
        <v>7.5</v>
      </c>
      <c r="AC225" s="212"/>
      <c r="AD225" s="215"/>
      <c r="AE225" s="232" t="s">
        <v>232</v>
      </c>
      <c r="AF225" s="125">
        <v>20.141428571428573</v>
      </c>
      <c r="AG225" s="88">
        <v>210.85777777777778</v>
      </c>
      <c r="AH225" s="214"/>
      <c r="AI225" s="212"/>
      <c r="AJ225" s="212"/>
      <c r="AK225" s="212"/>
    </row>
    <row r="226" spans="1:37" x14ac:dyDescent="0.25">
      <c r="A226" s="209"/>
      <c r="B226" s="210" t="s">
        <v>249</v>
      </c>
      <c r="C226" s="100">
        <v>21471.274239999999</v>
      </c>
      <c r="D226" s="101">
        <v>19771.641259999997</v>
      </c>
      <c r="E226" s="101">
        <v>10972.96559</v>
      </c>
      <c r="F226" s="101">
        <v>8798.6756700000005</v>
      </c>
      <c r="G226" s="103">
        <v>1699.6329800000001</v>
      </c>
      <c r="H226" s="211"/>
      <c r="I226" s="209"/>
      <c r="J226" s="210" t="s">
        <v>249</v>
      </c>
      <c r="K226" s="100">
        <v>40400.717069999999</v>
      </c>
      <c r="L226" s="101">
        <v>36813.449999999997</v>
      </c>
      <c r="M226" s="101">
        <v>2123.75</v>
      </c>
      <c r="N226" s="101">
        <v>34689.699999999997</v>
      </c>
      <c r="O226" s="101">
        <v>3587.2670699999999</v>
      </c>
      <c r="P226" s="101" t="s">
        <v>220</v>
      </c>
      <c r="Q226" s="103">
        <v>58.324536928758377</v>
      </c>
      <c r="R226" s="200"/>
      <c r="S226" s="209"/>
      <c r="T226" s="210" t="s">
        <v>249</v>
      </c>
      <c r="U226" s="107">
        <v>6</v>
      </c>
      <c r="V226" s="109">
        <v>7.5</v>
      </c>
      <c r="W226" s="109">
        <v>6</v>
      </c>
      <c r="X226" s="109">
        <v>7.5</v>
      </c>
      <c r="Y226" s="109">
        <v>5</v>
      </c>
      <c r="Z226" s="109">
        <v>7.5</v>
      </c>
      <c r="AA226" s="109">
        <v>6</v>
      </c>
      <c r="AB226" s="113">
        <v>7.5</v>
      </c>
      <c r="AC226" s="212"/>
      <c r="AD226" s="215"/>
      <c r="AE226" s="210" t="s">
        <v>254</v>
      </c>
      <c r="AF226" s="111">
        <v>20.2</v>
      </c>
      <c r="AG226" s="113">
        <v>211.79599999999999</v>
      </c>
      <c r="AH226" s="214"/>
      <c r="AI226" s="212"/>
      <c r="AJ226" s="212"/>
      <c r="AK226" s="212"/>
    </row>
    <row r="227" spans="1:37" x14ac:dyDescent="0.25">
      <c r="A227" s="209" t="s">
        <v>272</v>
      </c>
      <c r="B227" s="232" t="s">
        <v>247</v>
      </c>
      <c r="C227" s="118">
        <v>20777.166179999997</v>
      </c>
      <c r="D227" s="119">
        <v>19195.023439999997</v>
      </c>
      <c r="E227" s="119">
        <v>10364.334580000001</v>
      </c>
      <c r="F227" s="119">
        <v>8830.6888600000002</v>
      </c>
      <c r="G227" s="121">
        <v>1582.14274</v>
      </c>
      <c r="H227" s="211"/>
      <c r="I227" s="209" t="s">
        <v>272</v>
      </c>
      <c r="J227" s="232" t="s">
        <v>247</v>
      </c>
      <c r="K227" s="118">
        <v>39968.924769999998</v>
      </c>
      <c r="L227" s="119">
        <v>36859.5</v>
      </c>
      <c r="M227" s="119">
        <v>2523.9499999999998</v>
      </c>
      <c r="N227" s="119">
        <v>34335.550000000003</v>
      </c>
      <c r="O227" s="119">
        <v>3109.4247700000001</v>
      </c>
      <c r="P227" s="119" t="s">
        <v>220</v>
      </c>
      <c r="Q227" s="121">
        <v>56.368551336833093</v>
      </c>
      <c r="R227" s="200"/>
      <c r="S227" s="209" t="s">
        <v>272</v>
      </c>
      <c r="T227" s="232" t="s">
        <v>247</v>
      </c>
      <c r="U227" s="87">
        <v>6</v>
      </c>
      <c r="V227" s="123">
        <v>7.5</v>
      </c>
      <c r="W227" s="123">
        <v>6</v>
      </c>
      <c r="X227" s="123">
        <v>7.5</v>
      </c>
      <c r="Y227" s="123">
        <v>5</v>
      </c>
      <c r="Z227" s="123">
        <v>7.5</v>
      </c>
      <c r="AA227" s="123">
        <v>6</v>
      </c>
      <c r="AB227" s="88">
        <v>7.5</v>
      </c>
      <c r="AC227" s="212"/>
      <c r="AD227" s="215"/>
      <c r="AE227" s="232" t="s">
        <v>255</v>
      </c>
      <c r="AF227" s="125">
        <v>20.175384615384619</v>
      </c>
      <c r="AG227" s="88">
        <v>211.50285714285715</v>
      </c>
      <c r="AH227" s="214"/>
      <c r="AI227" s="212"/>
      <c r="AJ227" s="212"/>
      <c r="AK227" s="212"/>
    </row>
    <row r="228" spans="1:37" x14ac:dyDescent="0.25">
      <c r="A228" s="209"/>
      <c r="B228" s="210" t="s">
        <v>250</v>
      </c>
      <c r="C228" s="100">
        <v>21006.942230000001</v>
      </c>
      <c r="D228" s="101">
        <v>19163.447840000001</v>
      </c>
      <c r="E228" s="101">
        <v>10305.131660000001</v>
      </c>
      <c r="F228" s="101">
        <v>8858.3161799999998</v>
      </c>
      <c r="G228" s="103">
        <v>1843.4943899999998</v>
      </c>
      <c r="H228" s="211"/>
      <c r="I228" s="209"/>
      <c r="J228" s="210" t="s">
        <v>250</v>
      </c>
      <c r="K228" s="100">
        <v>39459.958789999997</v>
      </c>
      <c r="L228" s="101">
        <v>36973.75</v>
      </c>
      <c r="M228" s="101">
        <v>2607.65</v>
      </c>
      <c r="N228" s="101">
        <v>34366.1</v>
      </c>
      <c r="O228" s="101">
        <v>2486.2087899999997</v>
      </c>
      <c r="P228" s="101" t="s">
        <v>220</v>
      </c>
      <c r="Q228" s="103">
        <v>56.81582806720985</v>
      </c>
      <c r="R228" s="200"/>
      <c r="S228" s="209"/>
      <c r="T228" s="210" t="s">
        <v>250</v>
      </c>
      <c r="U228" s="107">
        <v>6</v>
      </c>
      <c r="V228" s="109">
        <v>7.5</v>
      </c>
      <c r="W228" s="109">
        <v>6</v>
      </c>
      <c r="X228" s="109">
        <v>7.5</v>
      </c>
      <c r="Y228" s="109">
        <v>5</v>
      </c>
      <c r="Z228" s="109">
        <v>7.5</v>
      </c>
      <c r="AA228" s="109">
        <v>6</v>
      </c>
      <c r="AB228" s="113">
        <v>7.5</v>
      </c>
      <c r="AC228" s="212"/>
      <c r="AD228" s="215"/>
      <c r="AE228" s="210" t="s">
        <v>234</v>
      </c>
      <c r="AF228" s="111">
        <v>20.109375</v>
      </c>
      <c r="AG228" s="113">
        <v>210.85749999999999</v>
      </c>
      <c r="AH228" s="214"/>
      <c r="AI228" s="212"/>
      <c r="AJ228" s="212"/>
      <c r="AK228" s="212"/>
    </row>
    <row r="229" spans="1:37" x14ac:dyDescent="0.25">
      <c r="A229" s="209"/>
      <c r="B229" s="232" t="s">
        <v>232</v>
      </c>
      <c r="C229" s="118">
        <v>24409.339969999997</v>
      </c>
      <c r="D229" s="119">
        <v>22447.438469999997</v>
      </c>
      <c r="E229" s="119">
        <v>13532.348980000001</v>
      </c>
      <c r="F229" s="119">
        <v>8915.0894900000003</v>
      </c>
      <c r="G229" s="121">
        <v>1961.9014999999999</v>
      </c>
      <c r="H229" s="211"/>
      <c r="I229" s="209"/>
      <c r="J229" s="232" t="s">
        <v>232</v>
      </c>
      <c r="K229" s="118">
        <v>42856.369420000003</v>
      </c>
      <c r="L229" s="119">
        <v>37224.53</v>
      </c>
      <c r="M229" s="119">
        <v>3129.9</v>
      </c>
      <c r="N229" s="119">
        <v>34094.629999999997</v>
      </c>
      <c r="O229" s="119">
        <v>5631.8394200000002</v>
      </c>
      <c r="P229" s="119" t="s">
        <v>220</v>
      </c>
      <c r="Q229" s="121">
        <v>65.573265720211907</v>
      </c>
      <c r="R229" s="200"/>
      <c r="S229" s="209"/>
      <c r="T229" s="232" t="s">
        <v>232</v>
      </c>
      <c r="U229" s="87">
        <v>6</v>
      </c>
      <c r="V229" s="123">
        <v>7.5</v>
      </c>
      <c r="W229" s="123">
        <v>6</v>
      </c>
      <c r="X229" s="123">
        <v>7.5</v>
      </c>
      <c r="Y229" s="123">
        <v>5</v>
      </c>
      <c r="Z229" s="123">
        <v>7.5</v>
      </c>
      <c r="AA229" s="123">
        <v>6</v>
      </c>
      <c r="AB229" s="88">
        <v>7.5</v>
      </c>
      <c r="AC229" s="212"/>
      <c r="AD229" s="215"/>
      <c r="AE229" s="232" t="s">
        <v>221</v>
      </c>
      <c r="AF229" s="125">
        <v>20.056666666666665</v>
      </c>
      <c r="AG229" s="88">
        <v>210.38476190476189</v>
      </c>
      <c r="AH229" s="214"/>
      <c r="AI229" s="212"/>
      <c r="AJ229" s="212"/>
      <c r="AK229" s="212"/>
    </row>
    <row r="230" spans="1:37" x14ac:dyDescent="0.25">
      <c r="A230" s="209"/>
      <c r="B230" s="210" t="s">
        <v>254</v>
      </c>
      <c r="C230" s="100">
        <v>24337.2405</v>
      </c>
      <c r="D230" s="101">
        <v>22600.742969999999</v>
      </c>
      <c r="E230" s="101">
        <v>13587.199060000001</v>
      </c>
      <c r="F230" s="101">
        <v>9013.5439100000003</v>
      </c>
      <c r="G230" s="103">
        <v>1736.4975300000001</v>
      </c>
      <c r="H230" s="211"/>
      <c r="I230" s="209"/>
      <c r="J230" s="210" t="s">
        <v>254</v>
      </c>
      <c r="K230" s="100">
        <v>41658.204039999997</v>
      </c>
      <c r="L230" s="101">
        <v>34865.46</v>
      </c>
      <c r="M230" s="101">
        <v>3060.45</v>
      </c>
      <c r="N230" s="101">
        <v>31805.01</v>
      </c>
      <c r="O230" s="101">
        <v>6792.7440399999996</v>
      </c>
      <c r="P230" s="101" t="s">
        <v>220</v>
      </c>
      <c r="Q230" s="103">
        <v>69.8032967297721</v>
      </c>
      <c r="R230" s="200"/>
      <c r="S230" s="209"/>
      <c r="T230" s="210" t="s">
        <v>254</v>
      </c>
      <c r="U230" s="107">
        <v>6</v>
      </c>
      <c r="V230" s="109">
        <v>7.5</v>
      </c>
      <c r="W230" s="109">
        <v>6</v>
      </c>
      <c r="X230" s="109">
        <v>7.5</v>
      </c>
      <c r="Y230" s="109">
        <v>5</v>
      </c>
      <c r="Z230" s="109">
        <v>7.5</v>
      </c>
      <c r="AA230" s="109">
        <v>6</v>
      </c>
      <c r="AB230" s="113">
        <v>7.5</v>
      </c>
      <c r="AC230" s="212"/>
      <c r="AD230" s="215"/>
      <c r="AE230" s="210" t="s">
        <v>248</v>
      </c>
      <c r="AF230" s="111">
        <v>20.008333333333326</v>
      </c>
      <c r="AG230" s="113">
        <v>209.38380952380953</v>
      </c>
      <c r="AH230" s="214"/>
      <c r="AI230" s="212"/>
      <c r="AJ230" s="212"/>
      <c r="AK230" s="212"/>
    </row>
    <row r="231" spans="1:37" x14ac:dyDescent="0.25">
      <c r="A231" s="209"/>
      <c r="B231" s="232" t="s">
        <v>255</v>
      </c>
      <c r="C231" s="118">
        <v>28531.32416</v>
      </c>
      <c r="D231" s="119">
        <v>27373.15496</v>
      </c>
      <c r="E231" s="119">
        <v>18313.04463</v>
      </c>
      <c r="F231" s="119">
        <v>9060.1103299999995</v>
      </c>
      <c r="G231" s="121">
        <v>1158.1692</v>
      </c>
      <c r="H231" s="211"/>
      <c r="I231" s="209"/>
      <c r="J231" s="232" t="s">
        <v>255</v>
      </c>
      <c r="K231" s="118">
        <v>43977.474690000003</v>
      </c>
      <c r="L231" s="119">
        <v>34514.15</v>
      </c>
      <c r="M231" s="119">
        <v>2975.6</v>
      </c>
      <c r="N231" s="119">
        <v>31538.55</v>
      </c>
      <c r="O231" s="119">
        <v>9463.3246899999995</v>
      </c>
      <c r="P231" s="119" t="s">
        <v>220</v>
      </c>
      <c r="Q231" s="121">
        <v>82.665585448287146</v>
      </c>
      <c r="R231" s="200"/>
      <c r="S231" s="209"/>
      <c r="T231" s="232" t="s">
        <v>255</v>
      </c>
      <c r="U231" s="87">
        <v>6</v>
      </c>
      <c r="V231" s="123">
        <v>7.5</v>
      </c>
      <c r="W231" s="123">
        <v>6</v>
      </c>
      <c r="X231" s="123">
        <v>7.5</v>
      </c>
      <c r="Y231" s="123">
        <v>5</v>
      </c>
      <c r="Z231" s="123">
        <v>7.5</v>
      </c>
      <c r="AA231" s="123">
        <v>6</v>
      </c>
      <c r="AB231" s="88">
        <v>7.5</v>
      </c>
      <c r="AC231" s="212"/>
      <c r="AD231" s="215"/>
      <c r="AE231" s="232" t="s">
        <v>251</v>
      </c>
      <c r="AF231" s="125">
        <v>19.996842105263159</v>
      </c>
      <c r="AG231" s="88">
        <v>209.15368421052625</v>
      </c>
      <c r="AH231" s="214"/>
      <c r="AI231" s="212"/>
      <c r="AJ231" s="212"/>
      <c r="AK231" s="212"/>
    </row>
    <row r="232" spans="1:37" x14ac:dyDescent="0.25">
      <c r="A232" s="209"/>
      <c r="B232" s="210" t="s">
        <v>234</v>
      </c>
      <c r="C232" s="100">
        <v>28983.182629999999</v>
      </c>
      <c r="D232" s="101">
        <v>27468.742259999999</v>
      </c>
      <c r="E232" s="101">
        <v>18412.233329999999</v>
      </c>
      <c r="F232" s="101">
        <v>9056.50893</v>
      </c>
      <c r="G232" s="103">
        <v>1514.44037</v>
      </c>
      <c r="H232" s="211"/>
      <c r="I232" s="209"/>
      <c r="J232" s="210" t="s">
        <v>234</v>
      </c>
      <c r="K232" s="100">
        <v>44473.388310000002</v>
      </c>
      <c r="L232" s="101">
        <v>34446.230000000003</v>
      </c>
      <c r="M232" s="101">
        <v>3304.3</v>
      </c>
      <c r="N232" s="101">
        <v>31141.93</v>
      </c>
      <c r="O232" s="101">
        <v>10027.158309999999</v>
      </c>
      <c r="P232" s="101" t="s">
        <v>220</v>
      </c>
      <c r="Q232" s="103">
        <v>84.14036203671634</v>
      </c>
      <c r="R232" s="200"/>
      <c r="S232" s="209"/>
      <c r="T232" s="210" t="s">
        <v>234</v>
      </c>
      <c r="U232" s="107">
        <v>6</v>
      </c>
      <c r="V232" s="109">
        <v>7.5</v>
      </c>
      <c r="W232" s="109">
        <v>6</v>
      </c>
      <c r="X232" s="109">
        <v>7.5</v>
      </c>
      <c r="Y232" s="109">
        <v>5</v>
      </c>
      <c r="Z232" s="109">
        <v>7.5</v>
      </c>
      <c r="AA232" s="109">
        <v>6</v>
      </c>
      <c r="AB232" s="113">
        <v>7.5</v>
      </c>
      <c r="AC232" s="212"/>
      <c r="AD232" s="215"/>
      <c r="AE232" s="210" t="s">
        <v>253</v>
      </c>
      <c r="AF232" s="111">
        <v>20.042368421052629</v>
      </c>
      <c r="AG232" s="113">
        <v>209.73249999999999</v>
      </c>
      <c r="AH232" s="214"/>
      <c r="AI232" s="212"/>
      <c r="AJ232" s="212"/>
      <c r="AK232" s="212"/>
    </row>
    <row r="233" spans="1:37" x14ac:dyDescent="0.25">
      <c r="A233" s="209"/>
      <c r="B233" s="232" t="s">
        <v>221</v>
      </c>
      <c r="C233" s="118">
        <v>26988.84189</v>
      </c>
      <c r="D233" s="119">
        <v>25738.444769999998</v>
      </c>
      <c r="E233" s="119">
        <v>16727.817340000001</v>
      </c>
      <c r="F233" s="119">
        <v>9010.6274300000005</v>
      </c>
      <c r="G233" s="121">
        <v>1250.3971200000001</v>
      </c>
      <c r="H233" s="211"/>
      <c r="I233" s="209"/>
      <c r="J233" s="232" t="s">
        <v>221</v>
      </c>
      <c r="K233" s="118">
        <v>44656.672650000008</v>
      </c>
      <c r="L233" s="119">
        <v>37697.770000000004</v>
      </c>
      <c r="M233" s="119">
        <v>3035.4</v>
      </c>
      <c r="N233" s="119">
        <v>34662.370000000003</v>
      </c>
      <c r="O233" s="119">
        <v>6958.90265</v>
      </c>
      <c r="P233" s="119" t="s">
        <v>220</v>
      </c>
      <c r="Q233" s="121">
        <v>71.592674818696167</v>
      </c>
      <c r="R233" s="200"/>
      <c r="S233" s="209"/>
      <c r="T233" s="232" t="s">
        <v>221</v>
      </c>
      <c r="U233" s="87">
        <v>6</v>
      </c>
      <c r="V233" s="123">
        <v>7.5</v>
      </c>
      <c r="W233" s="123">
        <v>6</v>
      </c>
      <c r="X233" s="123">
        <v>7.5</v>
      </c>
      <c r="Y233" s="123">
        <v>5</v>
      </c>
      <c r="Z233" s="123">
        <v>7.5</v>
      </c>
      <c r="AA233" s="123">
        <v>6</v>
      </c>
      <c r="AB233" s="88">
        <v>7.5</v>
      </c>
      <c r="AC233" s="212"/>
      <c r="AD233" s="215"/>
      <c r="AE233" s="232" t="s">
        <v>245</v>
      </c>
      <c r="AF233" s="125">
        <v>20.1525</v>
      </c>
      <c r="AG233" s="88">
        <v>211.40791666666664</v>
      </c>
      <c r="AH233" s="214"/>
      <c r="AI233" s="212"/>
      <c r="AJ233" s="212"/>
      <c r="AK233" s="212"/>
    </row>
    <row r="234" spans="1:37" x14ac:dyDescent="0.25">
      <c r="A234" s="209"/>
      <c r="B234" s="210" t="s">
        <v>248</v>
      </c>
      <c r="C234" s="100">
        <v>27813.069820000001</v>
      </c>
      <c r="D234" s="101">
        <v>24767.883859999998</v>
      </c>
      <c r="E234" s="101">
        <v>15899.325560000001</v>
      </c>
      <c r="F234" s="101">
        <v>8868.5583000000006</v>
      </c>
      <c r="G234" s="103">
        <v>3045.1859599999998</v>
      </c>
      <c r="H234" s="211"/>
      <c r="I234" s="209"/>
      <c r="J234" s="210" t="s">
        <v>248</v>
      </c>
      <c r="K234" s="100">
        <v>47888.966259999994</v>
      </c>
      <c r="L234" s="101">
        <v>40810.759999999995</v>
      </c>
      <c r="M234" s="101">
        <v>3774.7</v>
      </c>
      <c r="N234" s="101">
        <v>37036.06</v>
      </c>
      <c r="O234" s="101">
        <v>7078.2062599999999</v>
      </c>
      <c r="P234" s="101" t="s">
        <v>220</v>
      </c>
      <c r="Q234" s="103">
        <v>68.151315535412721</v>
      </c>
      <c r="R234" s="200"/>
      <c r="S234" s="209"/>
      <c r="T234" s="210" t="s">
        <v>248</v>
      </c>
      <c r="U234" s="107">
        <v>6</v>
      </c>
      <c r="V234" s="109">
        <v>7.5</v>
      </c>
      <c r="W234" s="109">
        <v>6</v>
      </c>
      <c r="X234" s="109">
        <v>7.5</v>
      </c>
      <c r="Y234" s="109">
        <v>5</v>
      </c>
      <c r="Z234" s="109">
        <v>7.5</v>
      </c>
      <c r="AA234" s="109">
        <v>6</v>
      </c>
      <c r="AB234" s="113">
        <v>7.5</v>
      </c>
      <c r="AC234" s="212"/>
      <c r="AD234" s="215"/>
      <c r="AE234" s="210" t="s">
        <v>249</v>
      </c>
      <c r="AF234" s="111">
        <v>20.121500000000005</v>
      </c>
      <c r="AG234" s="113">
        <v>211.49210526315787</v>
      </c>
      <c r="AH234" s="214"/>
      <c r="AI234" s="212"/>
      <c r="AJ234" s="212"/>
      <c r="AK234" s="212"/>
    </row>
    <row r="235" spans="1:37" x14ac:dyDescent="0.25">
      <c r="A235" s="209"/>
      <c r="B235" s="232" t="s">
        <v>251</v>
      </c>
      <c r="C235" s="118">
        <v>28478.126230000002</v>
      </c>
      <c r="D235" s="119">
        <v>25288.128210000003</v>
      </c>
      <c r="E235" s="119">
        <v>16529.849320000001</v>
      </c>
      <c r="F235" s="119">
        <v>8758.2788900000014</v>
      </c>
      <c r="G235" s="121">
        <v>3189.99802</v>
      </c>
      <c r="H235" s="211"/>
      <c r="I235" s="209"/>
      <c r="J235" s="232" t="s">
        <v>251</v>
      </c>
      <c r="K235" s="118">
        <v>48995.171419999999</v>
      </c>
      <c r="L235" s="119">
        <v>40611.019999999997</v>
      </c>
      <c r="M235" s="119">
        <v>3540.2</v>
      </c>
      <c r="N235" s="119">
        <v>37070.82</v>
      </c>
      <c r="O235" s="119">
        <v>8384.1514200000001</v>
      </c>
      <c r="P235" s="119" t="s">
        <v>220</v>
      </c>
      <c r="Q235" s="121">
        <v>70.124134360575042</v>
      </c>
      <c r="R235" s="200"/>
      <c r="S235" s="209"/>
      <c r="T235" s="232" t="s">
        <v>251</v>
      </c>
      <c r="U235" s="87">
        <v>6</v>
      </c>
      <c r="V235" s="123">
        <v>7.5</v>
      </c>
      <c r="W235" s="123">
        <v>6</v>
      </c>
      <c r="X235" s="123">
        <v>7.5</v>
      </c>
      <c r="Y235" s="123">
        <v>5</v>
      </c>
      <c r="Z235" s="123">
        <v>7.5</v>
      </c>
      <c r="AA235" s="123">
        <v>6</v>
      </c>
      <c r="AB235" s="88">
        <v>7.5</v>
      </c>
      <c r="AC235" s="212"/>
      <c r="AD235" s="215" t="s">
        <v>280</v>
      </c>
      <c r="AE235" s="232" t="s">
        <v>247</v>
      </c>
      <c r="AF235" s="125">
        <v>20.071052631578944</v>
      </c>
      <c r="AG235" s="88">
        <v>211.06944444444443</v>
      </c>
      <c r="AH235" s="214"/>
      <c r="AI235" s="212"/>
      <c r="AJ235" s="212"/>
      <c r="AK235" s="212"/>
    </row>
    <row r="236" spans="1:37" x14ac:dyDescent="0.25">
      <c r="A236" s="209"/>
      <c r="B236" s="210" t="s">
        <v>253</v>
      </c>
      <c r="C236" s="100">
        <v>26596.259020000001</v>
      </c>
      <c r="D236" s="101">
        <v>25187.05111</v>
      </c>
      <c r="E236" s="101">
        <v>16466.97061</v>
      </c>
      <c r="F236" s="101">
        <v>8720.0805</v>
      </c>
      <c r="G236" s="103">
        <v>1409.2079099999999</v>
      </c>
      <c r="H236" s="211"/>
      <c r="I236" s="209"/>
      <c r="J236" s="210" t="s">
        <v>253</v>
      </c>
      <c r="K236" s="100">
        <v>46934.375670000001</v>
      </c>
      <c r="L236" s="101">
        <v>40978.65</v>
      </c>
      <c r="M236" s="101">
        <v>3770.9</v>
      </c>
      <c r="N236" s="101">
        <v>37207.75</v>
      </c>
      <c r="O236" s="101">
        <v>5955.7256699999998</v>
      </c>
      <c r="P236" s="101" t="s">
        <v>220</v>
      </c>
      <c r="Q236" s="103">
        <v>64.902721343919339</v>
      </c>
      <c r="R236" s="200"/>
      <c r="S236" s="209"/>
      <c r="T236" s="210" t="s">
        <v>253</v>
      </c>
      <c r="U236" s="107">
        <v>6</v>
      </c>
      <c r="V236" s="109">
        <v>7.5</v>
      </c>
      <c r="W236" s="109">
        <v>6</v>
      </c>
      <c r="X236" s="109">
        <v>7.5</v>
      </c>
      <c r="Y236" s="109">
        <v>5</v>
      </c>
      <c r="Z236" s="109">
        <v>7.5</v>
      </c>
      <c r="AA236" s="109">
        <v>6</v>
      </c>
      <c r="AB236" s="113">
        <v>7.5</v>
      </c>
      <c r="AC236" s="212"/>
      <c r="AD236" s="215"/>
      <c r="AE236" s="210" t="s">
        <v>250</v>
      </c>
      <c r="AF236" s="111">
        <v>20.027307692307694</v>
      </c>
      <c r="AG236" s="113">
        <v>210.44769230769225</v>
      </c>
      <c r="AH236" s="214"/>
      <c r="AI236" s="212"/>
      <c r="AJ236" s="212"/>
      <c r="AK236" s="212"/>
    </row>
    <row r="237" spans="1:37" x14ac:dyDescent="0.25">
      <c r="A237" s="209"/>
      <c r="B237" s="232" t="s">
        <v>245</v>
      </c>
      <c r="C237" s="118">
        <v>25757.848040000001</v>
      </c>
      <c r="D237" s="119">
        <v>23704.381149999997</v>
      </c>
      <c r="E237" s="119">
        <v>15023.6111</v>
      </c>
      <c r="F237" s="119">
        <v>8680.770050000001</v>
      </c>
      <c r="G237" s="121">
        <v>2053.4668899999997</v>
      </c>
      <c r="H237" s="211"/>
      <c r="I237" s="209"/>
      <c r="J237" s="232" t="s">
        <v>245</v>
      </c>
      <c r="K237" s="118">
        <v>45659.334640000001</v>
      </c>
      <c r="L237" s="119">
        <v>40552.590000000004</v>
      </c>
      <c r="M237" s="119">
        <v>3984.4</v>
      </c>
      <c r="N237" s="119">
        <v>36568.19</v>
      </c>
      <c r="O237" s="119">
        <v>5106.7446399999999</v>
      </c>
      <c r="P237" s="119" t="s">
        <v>220</v>
      </c>
      <c r="Q237" s="121">
        <v>63.517146599021167</v>
      </c>
      <c r="R237" s="200"/>
      <c r="S237" s="209"/>
      <c r="T237" s="232" t="s">
        <v>245</v>
      </c>
      <c r="U237" s="87">
        <v>6</v>
      </c>
      <c r="V237" s="123">
        <v>7.5</v>
      </c>
      <c r="W237" s="123">
        <v>6</v>
      </c>
      <c r="X237" s="123">
        <v>7.5</v>
      </c>
      <c r="Y237" s="123">
        <v>5</v>
      </c>
      <c r="Z237" s="123">
        <v>7.5</v>
      </c>
      <c r="AA237" s="123">
        <v>6</v>
      </c>
      <c r="AB237" s="88">
        <v>7.5</v>
      </c>
      <c r="AC237" s="212"/>
      <c r="AD237" s="215"/>
      <c r="AE237" s="232" t="s">
        <v>232</v>
      </c>
      <c r="AF237" s="125">
        <v>20.041470588235292</v>
      </c>
      <c r="AG237" s="88">
        <v>210.50823529411767</v>
      </c>
      <c r="AH237" s="214"/>
      <c r="AI237" s="212"/>
      <c r="AJ237" s="212"/>
      <c r="AK237" s="212"/>
    </row>
    <row r="238" spans="1:37" x14ac:dyDescent="0.25">
      <c r="A238" s="209"/>
      <c r="B238" s="210" t="s">
        <v>249</v>
      </c>
      <c r="C238" s="100">
        <v>26311.992569999999</v>
      </c>
      <c r="D238" s="101">
        <v>24519.967789999999</v>
      </c>
      <c r="E238" s="101">
        <v>15850.17049</v>
      </c>
      <c r="F238" s="101">
        <v>8669.7973000000002</v>
      </c>
      <c r="G238" s="103">
        <v>1792.02478</v>
      </c>
      <c r="H238" s="211"/>
      <c r="I238" s="209"/>
      <c r="J238" s="210" t="s">
        <v>249</v>
      </c>
      <c r="K238" s="100">
        <v>45432.060799999992</v>
      </c>
      <c r="L238" s="101">
        <v>38851.149999999994</v>
      </c>
      <c r="M238" s="101">
        <v>3684.95</v>
      </c>
      <c r="N238" s="101">
        <v>35166.199999999997</v>
      </c>
      <c r="O238" s="101">
        <v>6580.9107999999997</v>
      </c>
      <c r="P238" s="101" t="s">
        <v>220</v>
      </c>
      <c r="Q238" s="103">
        <v>67.725131868683434</v>
      </c>
      <c r="R238" s="200"/>
      <c r="S238" s="209"/>
      <c r="T238" s="210" t="s">
        <v>249</v>
      </c>
      <c r="U238" s="107">
        <v>6</v>
      </c>
      <c r="V238" s="109">
        <v>7.5</v>
      </c>
      <c r="W238" s="109">
        <v>6</v>
      </c>
      <c r="X238" s="109">
        <v>7.5</v>
      </c>
      <c r="Y238" s="109">
        <v>5</v>
      </c>
      <c r="Z238" s="109">
        <v>7.5</v>
      </c>
      <c r="AA238" s="109">
        <v>6</v>
      </c>
      <c r="AB238" s="113">
        <v>7.5</v>
      </c>
      <c r="AC238" s="212"/>
      <c r="AD238" s="215"/>
      <c r="AE238" s="210" t="s">
        <v>254</v>
      </c>
      <c r="AF238" s="111">
        <v>20.020833333333332</v>
      </c>
      <c r="AG238" s="113">
        <v>210.46250000000001</v>
      </c>
      <c r="AH238" s="214"/>
      <c r="AI238" s="212"/>
      <c r="AJ238" s="212"/>
      <c r="AK238" s="212"/>
    </row>
    <row r="239" spans="1:37" x14ac:dyDescent="0.25">
      <c r="A239" s="209" t="s">
        <v>273</v>
      </c>
      <c r="B239" s="232" t="s">
        <v>247</v>
      </c>
      <c r="C239" s="118">
        <v>26372.51352</v>
      </c>
      <c r="D239" s="119">
        <v>24797.231469999999</v>
      </c>
      <c r="E239" s="119">
        <v>16111.009169999999</v>
      </c>
      <c r="F239" s="119">
        <v>8686.2223000000013</v>
      </c>
      <c r="G239" s="121">
        <v>1575.28205</v>
      </c>
      <c r="H239" s="211"/>
      <c r="I239" s="209" t="s">
        <v>273</v>
      </c>
      <c r="J239" s="232" t="s">
        <v>247</v>
      </c>
      <c r="K239" s="118">
        <v>44431.017529999997</v>
      </c>
      <c r="L239" s="119">
        <v>38102.400000000001</v>
      </c>
      <c r="M239" s="119">
        <v>3616.5</v>
      </c>
      <c r="N239" s="119">
        <v>34485.9</v>
      </c>
      <c r="O239" s="119">
        <v>6328.6175299999995</v>
      </c>
      <c r="P239" s="119" t="s">
        <v>220</v>
      </c>
      <c r="Q239" s="121">
        <v>69.214835600907037</v>
      </c>
      <c r="R239" s="200"/>
      <c r="S239" s="209" t="s">
        <v>273</v>
      </c>
      <c r="T239" s="232" t="s">
        <v>247</v>
      </c>
      <c r="U239" s="87">
        <v>6</v>
      </c>
      <c r="V239" s="123">
        <v>7.5</v>
      </c>
      <c r="W239" s="123">
        <v>6</v>
      </c>
      <c r="X239" s="123">
        <v>7.5</v>
      </c>
      <c r="Y239" s="123">
        <v>5</v>
      </c>
      <c r="Z239" s="123">
        <v>7.5</v>
      </c>
      <c r="AA239" s="123">
        <v>6</v>
      </c>
      <c r="AB239" s="88">
        <v>7.5</v>
      </c>
      <c r="AC239" s="212"/>
      <c r="AD239" s="215"/>
      <c r="AE239" s="232" t="s">
        <v>255</v>
      </c>
      <c r="AF239" s="125">
        <v>20.033750000000001</v>
      </c>
      <c r="AG239" s="88">
        <v>210.79166666666666</v>
      </c>
      <c r="AH239" s="214"/>
      <c r="AI239" s="212"/>
      <c r="AJ239" s="212"/>
      <c r="AK239" s="212"/>
    </row>
    <row r="240" spans="1:37" x14ac:dyDescent="0.25">
      <c r="A240" s="209"/>
      <c r="B240" s="210" t="s">
        <v>250</v>
      </c>
      <c r="C240" s="100">
        <v>25703.691559999999</v>
      </c>
      <c r="D240" s="101">
        <v>24333.887750000002</v>
      </c>
      <c r="E240" s="101">
        <v>15608.972230000001</v>
      </c>
      <c r="F240" s="101">
        <v>8724.9155199999987</v>
      </c>
      <c r="G240" s="103">
        <v>1369.8038100000001</v>
      </c>
      <c r="H240" s="211"/>
      <c r="I240" s="209"/>
      <c r="J240" s="210" t="s">
        <v>250</v>
      </c>
      <c r="K240" s="100">
        <v>43622.828539999995</v>
      </c>
      <c r="L240" s="101">
        <v>37267.17</v>
      </c>
      <c r="M240" s="101">
        <v>3235.1</v>
      </c>
      <c r="N240" s="101">
        <v>34032.07</v>
      </c>
      <c r="O240" s="101">
        <v>6355.6585399999994</v>
      </c>
      <c r="P240" s="101" t="s">
        <v>220</v>
      </c>
      <c r="Q240" s="103">
        <v>68.971407166146506</v>
      </c>
      <c r="R240" s="200"/>
      <c r="S240" s="209"/>
      <c r="T240" s="210" t="s">
        <v>250</v>
      </c>
      <c r="U240" s="107">
        <v>6</v>
      </c>
      <c r="V240" s="109">
        <v>7.5</v>
      </c>
      <c r="W240" s="109">
        <v>6</v>
      </c>
      <c r="X240" s="109">
        <v>7.5</v>
      </c>
      <c r="Y240" s="109">
        <v>5</v>
      </c>
      <c r="Z240" s="109">
        <v>7.5</v>
      </c>
      <c r="AA240" s="109">
        <v>6</v>
      </c>
      <c r="AB240" s="113">
        <v>7.5</v>
      </c>
      <c r="AC240" s="212"/>
      <c r="AD240" s="215"/>
      <c r="AE240" s="210" t="s">
        <v>234</v>
      </c>
      <c r="AF240" s="111">
        <v>20.033333333333335</v>
      </c>
      <c r="AG240" s="113">
        <v>210.80833333333331</v>
      </c>
      <c r="AH240" s="214"/>
      <c r="AI240" s="212"/>
      <c r="AJ240" s="212"/>
      <c r="AK240" s="212"/>
    </row>
    <row r="241" spans="1:37" x14ac:dyDescent="0.25">
      <c r="A241" s="209"/>
      <c r="B241" s="232" t="s">
        <v>232</v>
      </c>
      <c r="C241" s="118">
        <v>22864.797350000001</v>
      </c>
      <c r="D241" s="119">
        <v>21684.266</v>
      </c>
      <c r="E241" s="119">
        <v>12918.91712</v>
      </c>
      <c r="F241" s="119">
        <v>8765.3488800000014</v>
      </c>
      <c r="G241" s="121">
        <v>1180.5313500000002</v>
      </c>
      <c r="H241" s="211"/>
      <c r="I241" s="209"/>
      <c r="J241" s="232" t="s">
        <v>232</v>
      </c>
      <c r="K241" s="118">
        <v>41102.987820000002</v>
      </c>
      <c r="L241" s="119">
        <v>36947.64</v>
      </c>
      <c r="M241" s="119">
        <v>2701.1</v>
      </c>
      <c r="N241" s="119">
        <v>34246.54</v>
      </c>
      <c r="O241" s="119">
        <v>4155.34782</v>
      </c>
      <c r="P241" s="119" t="s">
        <v>220</v>
      </c>
      <c r="Q241" s="121">
        <v>61.88432427619194</v>
      </c>
      <c r="R241" s="200"/>
      <c r="S241" s="209"/>
      <c r="T241" s="232" t="s">
        <v>232</v>
      </c>
      <c r="U241" s="87">
        <v>6</v>
      </c>
      <c r="V241" s="123">
        <v>7.5</v>
      </c>
      <c r="W241" s="123">
        <v>6</v>
      </c>
      <c r="X241" s="123">
        <v>7.5</v>
      </c>
      <c r="Y241" s="123">
        <v>5</v>
      </c>
      <c r="Z241" s="123">
        <v>7.5</v>
      </c>
      <c r="AA241" s="123">
        <v>6</v>
      </c>
      <c r="AB241" s="88">
        <v>7.5</v>
      </c>
      <c r="AC241" s="212"/>
      <c r="AD241" s="215"/>
      <c r="AE241" s="232" t="s">
        <v>221</v>
      </c>
      <c r="AF241" s="125">
        <v>20.021470588235296</v>
      </c>
      <c r="AG241" s="88">
        <v>210.29117647058823</v>
      </c>
      <c r="AH241" s="214"/>
      <c r="AI241" s="212"/>
      <c r="AJ241" s="212"/>
      <c r="AK241" s="212"/>
    </row>
    <row r="242" spans="1:37" x14ac:dyDescent="0.25">
      <c r="A242" s="209"/>
      <c r="B242" s="210" t="s">
        <v>254</v>
      </c>
      <c r="C242" s="100">
        <v>23282.91663</v>
      </c>
      <c r="D242" s="101">
        <v>21511.924729999999</v>
      </c>
      <c r="E242" s="101">
        <v>12706.218269999999</v>
      </c>
      <c r="F242" s="101">
        <v>8805.7064600000012</v>
      </c>
      <c r="G242" s="103">
        <v>1770.9919</v>
      </c>
      <c r="H242" s="211"/>
      <c r="I242" s="209"/>
      <c r="J242" s="210" t="s">
        <v>254</v>
      </c>
      <c r="K242" s="100">
        <v>40732.160060000002</v>
      </c>
      <c r="L242" s="101">
        <v>36898.14</v>
      </c>
      <c r="M242" s="101">
        <v>2569.5</v>
      </c>
      <c r="N242" s="101">
        <v>34328.639999999999</v>
      </c>
      <c r="O242" s="101">
        <v>3834.0200600000003</v>
      </c>
      <c r="P242" s="101" t="s">
        <v>220</v>
      </c>
      <c r="Q242" s="103">
        <v>63.10051571705241</v>
      </c>
      <c r="R242" s="200"/>
      <c r="S242" s="209"/>
      <c r="T242" s="210" t="s">
        <v>254</v>
      </c>
      <c r="U242" s="107">
        <v>6</v>
      </c>
      <c r="V242" s="109">
        <v>7.5</v>
      </c>
      <c r="W242" s="109">
        <v>6</v>
      </c>
      <c r="X242" s="109">
        <v>7.5</v>
      </c>
      <c r="Y242" s="109">
        <v>5</v>
      </c>
      <c r="Z242" s="109">
        <v>7.5</v>
      </c>
      <c r="AA242" s="109">
        <v>6</v>
      </c>
      <c r="AB242" s="113">
        <v>7.5</v>
      </c>
      <c r="AC242" s="212"/>
      <c r="AD242" s="215"/>
      <c r="AE242" s="210" t="s">
        <v>248</v>
      </c>
      <c r="AF242" s="111">
        <v>20.018076923076919</v>
      </c>
      <c r="AG242" s="113">
        <v>209.35769230769236</v>
      </c>
      <c r="AH242" s="214"/>
      <c r="AI242" s="212"/>
      <c r="AJ242" s="212"/>
      <c r="AK242" s="212"/>
    </row>
    <row r="243" spans="1:37" x14ac:dyDescent="0.25">
      <c r="A243" s="209"/>
      <c r="B243" s="232" t="s">
        <v>255</v>
      </c>
      <c r="C243" s="118">
        <v>23536.078269999998</v>
      </c>
      <c r="D243" s="119">
        <v>21330.720000000001</v>
      </c>
      <c r="E243" s="119">
        <v>12501.95808</v>
      </c>
      <c r="F243" s="119">
        <v>8828.7619200000008</v>
      </c>
      <c r="G243" s="121">
        <v>2205.3582700000002</v>
      </c>
      <c r="H243" s="211"/>
      <c r="I243" s="209"/>
      <c r="J243" s="232" t="s">
        <v>255</v>
      </c>
      <c r="K243" s="118">
        <v>40275.242630000001</v>
      </c>
      <c r="L243" s="119">
        <v>37497</v>
      </c>
      <c r="M243" s="119">
        <v>2965.7</v>
      </c>
      <c r="N243" s="119">
        <v>34531.300000000003</v>
      </c>
      <c r="O243" s="119">
        <v>2778.2426299999997</v>
      </c>
      <c r="P243" s="119" t="s">
        <v>220</v>
      </c>
      <c r="Q243" s="121">
        <v>62.76789681841214</v>
      </c>
      <c r="R243" s="200"/>
      <c r="S243" s="209"/>
      <c r="T243" s="232" t="s">
        <v>255</v>
      </c>
      <c r="U243" s="87">
        <v>6</v>
      </c>
      <c r="V243" s="123">
        <v>7.5</v>
      </c>
      <c r="W243" s="123">
        <v>6</v>
      </c>
      <c r="X243" s="123">
        <v>7.5</v>
      </c>
      <c r="Y243" s="123">
        <v>5</v>
      </c>
      <c r="Z243" s="123">
        <v>7.5</v>
      </c>
      <c r="AA243" s="123">
        <v>6</v>
      </c>
      <c r="AB243" s="88">
        <v>7.5</v>
      </c>
      <c r="AC243" s="212"/>
      <c r="AD243" s="215"/>
      <c r="AE243" s="232" t="s">
        <v>251</v>
      </c>
      <c r="AF243" s="125">
        <v>20.004166666666666</v>
      </c>
      <c r="AG243" s="88">
        <v>208.02500000000001</v>
      </c>
      <c r="AH243" s="214"/>
      <c r="AI243" s="212"/>
      <c r="AJ243" s="212"/>
      <c r="AK243" s="212"/>
    </row>
    <row r="244" spans="1:37" x14ac:dyDescent="0.25">
      <c r="A244" s="209"/>
      <c r="B244" s="210" t="s">
        <v>234</v>
      </c>
      <c r="C244" s="100">
        <v>22779.546340000001</v>
      </c>
      <c r="D244" s="101">
        <v>18467.786769999999</v>
      </c>
      <c r="E244" s="101">
        <v>11818.4632</v>
      </c>
      <c r="F244" s="101">
        <v>6649.3235700000005</v>
      </c>
      <c r="G244" s="103">
        <v>4311.7595700000002</v>
      </c>
      <c r="H244" s="211"/>
      <c r="I244" s="209"/>
      <c r="J244" s="210" t="s">
        <v>234</v>
      </c>
      <c r="K244" s="100">
        <v>39989.380830000002</v>
      </c>
      <c r="L244" s="101">
        <v>38082.82</v>
      </c>
      <c r="M244" s="101">
        <v>3076.8</v>
      </c>
      <c r="N244" s="101">
        <v>35006.019999999997</v>
      </c>
      <c r="O244" s="101">
        <v>1906.5608300000001</v>
      </c>
      <c r="P244" s="101" t="s">
        <v>220</v>
      </c>
      <c r="Q244" s="103">
        <v>59.815807600382541</v>
      </c>
      <c r="R244" s="200"/>
      <c r="S244" s="209"/>
      <c r="T244" s="210" t="s">
        <v>234</v>
      </c>
      <c r="U244" s="107">
        <v>6</v>
      </c>
      <c r="V244" s="109">
        <v>7.5</v>
      </c>
      <c r="W244" s="109">
        <v>6</v>
      </c>
      <c r="X244" s="109">
        <v>7.5</v>
      </c>
      <c r="Y244" s="109">
        <v>5</v>
      </c>
      <c r="Z244" s="109">
        <v>7.5</v>
      </c>
      <c r="AA244" s="109">
        <v>6</v>
      </c>
      <c r="AB244" s="113">
        <v>7.5</v>
      </c>
      <c r="AC244" s="212"/>
      <c r="AD244" s="215"/>
      <c r="AE244" s="210" t="s">
        <v>253</v>
      </c>
      <c r="AF244" s="111">
        <v>20.004999999999999</v>
      </c>
      <c r="AG244" s="113">
        <v>207.66111111111113</v>
      </c>
      <c r="AH244" s="214"/>
      <c r="AI244" s="212"/>
      <c r="AJ244" s="212"/>
      <c r="AK244" s="212"/>
    </row>
    <row r="245" spans="1:37" x14ac:dyDescent="0.25">
      <c r="A245" s="209"/>
      <c r="B245" s="232" t="s">
        <v>221</v>
      </c>
      <c r="C245" s="118">
        <v>22961.830409999999</v>
      </c>
      <c r="D245" s="119">
        <v>16829.81277</v>
      </c>
      <c r="E245" s="119">
        <v>11223.266369999999</v>
      </c>
      <c r="F245" s="119">
        <v>5606.5464000000002</v>
      </c>
      <c r="G245" s="121">
        <v>6132.01764</v>
      </c>
      <c r="H245" s="211"/>
      <c r="I245" s="209"/>
      <c r="J245" s="232" t="s">
        <v>221</v>
      </c>
      <c r="K245" s="118">
        <v>43695.782039999998</v>
      </c>
      <c r="L245" s="119">
        <v>42212.439999999995</v>
      </c>
      <c r="M245" s="119">
        <v>3171.2</v>
      </c>
      <c r="N245" s="119">
        <v>39041.24</v>
      </c>
      <c r="O245" s="119">
        <v>1483.34204</v>
      </c>
      <c r="P245" s="119" t="s">
        <v>220</v>
      </c>
      <c r="Q245" s="121">
        <v>54.395885217722551</v>
      </c>
      <c r="R245" s="200"/>
      <c r="S245" s="209"/>
      <c r="T245" s="232" t="s">
        <v>221</v>
      </c>
      <c r="U245" s="87">
        <v>6</v>
      </c>
      <c r="V245" s="123">
        <v>7.5</v>
      </c>
      <c r="W245" s="123">
        <v>6</v>
      </c>
      <c r="X245" s="123">
        <v>7.5</v>
      </c>
      <c r="Y245" s="123">
        <v>5</v>
      </c>
      <c r="Z245" s="123">
        <v>7.5</v>
      </c>
      <c r="AA245" s="123">
        <v>6</v>
      </c>
      <c r="AB245" s="88">
        <v>7.5</v>
      </c>
      <c r="AC245" s="212"/>
      <c r="AD245" s="215"/>
      <c r="AE245" s="232" t="s">
        <v>245</v>
      </c>
      <c r="AF245" s="125">
        <v>20.051874999999999</v>
      </c>
      <c r="AG245" s="88">
        <v>209.85637500000001</v>
      </c>
      <c r="AH245" s="214"/>
      <c r="AI245" s="212"/>
      <c r="AJ245" s="212"/>
      <c r="AK245" s="212"/>
    </row>
    <row r="246" spans="1:37" x14ac:dyDescent="0.25">
      <c r="A246" s="209"/>
      <c r="B246" s="210" t="s">
        <v>248</v>
      </c>
      <c r="C246" s="100">
        <v>24128.448409999997</v>
      </c>
      <c r="D246" s="101">
        <v>18212.314899999998</v>
      </c>
      <c r="E246" s="101">
        <v>11774.49741</v>
      </c>
      <c r="F246" s="101">
        <v>6437.8174900000004</v>
      </c>
      <c r="G246" s="103">
        <v>5916.1335099999997</v>
      </c>
      <c r="H246" s="211"/>
      <c r="I246" s="209"/>
      <c r="J246" s="210" t="s">
        <v>248</v>
      </c>
      <c r="K246" s="100">
        <v>47473.20016</v>
      </c>
      <c r="L246" s="101">
        <v>42997.68</v>
      </c>
      <c r="M246" s="101">
        <v>3412</v>
      </c>
      <c r="N246" s="101">
        <v>39585.68</v>
      </c>
      <c r="O246" s="101">
        <v>4475.52016</v>
      </c>
      <c r="P246" s="101" t="s">
        <v>220</v>
      </c>
      <c r="Q246" s="103">
        <v>56.115698358609109</v>
      </c>
      <c r="R246" s="200"/>
      <c r="S246" s="209"/>
      <c r="T246" s="210" t="s">
        <v>248</v>
      </c>
      <c r="U246" s="107">
        <v>6</v>
      </c>
      <c r="V246" s="109">
        <v>7.5</v>
      </c>
      <c r="W246" s="109">
        <v>6</v>
      </c>
      <c r="X246" s="109">
        <v>7.5</v>
      </c>
      <c r="Y246" s="109">
        <v>5</v>
      </c>
      <c r="Z246" s="109">
        <v>7.5</v>
      </c>
      <c r="AA246" s="109">
        <v>6</v>
      </c>
      <c r="AB246" s="113">
        <v>7.5</v>
      </c>
      <c r="AC246" s="212"/>
      <c r="AD246" s="215"/>
      <c r="AE246" s="210" t="s">
        <v>249</v>
      </c>
      <c r="AF246" s="111">
        <v>20.037500000000001</v>
      </c>
      <c r="AG246" s="113">
        <v>209.46346666666665</v>
      </c>
      <c r="AH246" s="214"/>
      <c r="AI246" s="212"/>
      <c r="AJ246" s="212"/>
      <c r="AK246" s="212"/>
    </row>
    <row r="247" spans="1:37" x14ac:dyDescent="0.25">
      <c r="A247" s="209"/>
      <c r="B247" s="232" t="s">
        <v>251</v>
      </c>
      <c r="C247" s="118">
        <v>23962.7042</v>
      </c>
      <c r="D247" s="119">
        <v>19767.180329999999</v>
      </c>
      <c r="E247" s="119">
        <v>11978.8634</v>
      </c>
      <c r="F247" s="119">
        <v>7788.31693</v>
      </c>
      <c r="G247" s="121">
        <v>4195.52387</v>
      </c>
      <c r="H247" s="211"/>
      <c r="I247" s="209"/>
      <c r="J247" s="232" t="s">
        <v>251</v>
      </c>
      <c r="K247" s="118">
        <v>47145.973029999994</v>
      </c>
      <c r="L247" s="119">
        <v>43685.88</v>
      </c>
      <c r="M247" s="119">
        <v>3833.7</v>
      </c>
      <c r="N247" s="119">
        <v>39852.18</v>
      </c>
      <c r="O247" s="119">
        <v>3460.09303</v>
      </c>
      <c r="P247" s="119" t="s">
        <v>220</v>
      </c>
      <c r="Q247" s="121">
        <v>54.852286825857696</v>
      </c>
      <c r="R247" s="200"/>
      <c r="S247" s="209"/>
      <c r="T247" s="232" t="s">
        <v>251</v>
      </c>
      <c r="U247" s="87">
        <v>6</v>
      </c>
      <c r="V247" s="123">
        <v>7.5</v>
      </c>
      <c r="W247" s="123">
        <v>6</v>
      </c>
      <c r="X247" s="123">
        <v>7.5</v>
      </c>
      <c r="Y247" s="123">
        <v>5</v>
      </c>
      <c r="Z247" s="123">
        <v>7.5</v>
      </c>
      <c r="AA247" s="123">
        <v>6</v>
      </c>
      <c r="AB247" s="88">
        <v>7.5</v>
      </c>
      <c r="AC247" s="212"/>
      <c r="AD247" s="215" t="s">
        <v>281</v>
      </c>
      <c r="AE247" s="232" t="s">
        <v>247</v>
      </c>
      <c r="AF247" s="125">
        <v>20.028444444444446</v>
      </c>
      <c r="AG247" s="88">
        <v>209.23</v>
      </c>
      <c r="AH247" s="214"/>
      <c r="AI247" s="212"/>
      <c r="AJ247" s="212"/>
      <c r="AK247" s="212"/>
    </row>
    <row r="248" spans="1:37" x14ac:dyDescent="0.25">
      <c r="A248" s="209"/>
      <c r="B248" s="210" t="s">
        <v>253</v>
      </c>
      <c r="C248" s="100">
        <v>24059.627230000002</v>
      </c>
      <c r="D248" s="101">
        <v>20022.284159999999</v>
      </c>
      <c r="E248" s="101">
        <v>12235.932269999999</v>
      </c>
      <c r="F248" s="101">
        <v>7786.3518899999999</v>
      </c>
      <c r="G248" s="103">
        <v>4037.3430699999994</v>
      </c>
      <c r="H248" s="211"/>
      <c r="I248" s="209"/>
      <c r="J248" s="210" t="s">
        <v>253</v>
      </c>
      <c r="K248" s="100">
        <v>43903.398430000001</v>
      </c>
      <c r="L248" s="101">
        <v>42506.93</v>
      </c>
      <c r="M248" s="101">
        <v>3837.5</v>
      </c>
      <c r="N248" s="101">
        <v>38669.43</v>
      </c>
      <c r="O248" s="101">
        <v>1396.4684299999999</v>
      </c>
      <c r="P248" s="101" t="s">
        <v>220</v>
      </c>
      <c r="Q248" s="103">
        <v>56.601658200204064</v>
      </c>
      <c r="R248" s="200"/>
      <c r="S248" s="209"/>
      <c r="T248" s="210" t="s">
        <v>253</v>
      </c>
      <c r="U248" s="107">
        <v>6</v>
      </c>
      <c r="V248" s="109">
        <v>7.5</v>
      </c>
      <c r="W248" s="109">
        <v>6</v>
      </c>
      <c r="X248" s="109">
        <v>7.5</v>
      </c>
      <c r="Y248" s="109">
        <v>5</v>
      </c>
      <c r="Z248" s="109">
        <v>7.5</v>
      </c>
      <c r="AA248" s="109">
        <v>6</v>
      </c>
      <c r="AB248" s="113">
        <v>7.5</v>
      </c>
      <c r="AC248" s="212"/>
      <c r="AD248" s="215"/>
      <c r="AE248" s="210" t="s">
        <v>250</v>
      </c>
      <c r="AF248" s="111">
        <v>20.028749999999999</v>
      </c>
      <c r="AG248" s="113">
        <v>209.11875000000001</v>
      </c>
      <c r="AH248" s="214"/>
      <c r="AI248" s="212"/>
      <c r="AJ248" s="212"/>
      <c r="AK248" s="212"/>
    </row>
    <row r="249" spans="1:37" x14ac:dyDescent="0.25">
      <c r="A249" s="209"/>
      <c r="B249" s="232" t="s">
        <v>245</v>
      </c>
      <c r="C249" s="118">
        <v>23970.558079999999</v>
      </c>
      <c r="D249" s="119">
        <v>19402.307399999998</v>
      </c>
      <c r="E249" s="119">
        <v>12088.36485</v>
      </c>
      <c r="F249" s="119">
        <v>7313.9425499999998</v>
      </c>
      <c r="G249" s="121">
        <v>4568.2506800000001</v>
      </c>
      <c r="H249" s="211"/>
      <c r="I249" s="209"/>
      <c r="J249" s="232" t="s">
        <v>245</v>
      </c>
      <c r="K249" s="118">
        <v>41634.752199999995</v>
      </c>
      <c r="L249" s="119">
        <v>40395.379999999997</v>
      </c>
      <c r="M249" s="119">
        <v>3828.5</v>
      </c>
      <c r="N249" s="119">
        <v>36566.879999999997</v>
      </c>
      <c r="O249" s="119">
        <v>1239.3722</v>
      </c>
      <c r="P249" s="119" t="s">
        <v>220</v>
      </c>
      <c r="Q249" s="121">
        <v>59.339850448244327</v>
      </c>
      <c r="R249" s="200"/>
      <c r="S249" s="209"/>
      <c r="T249" s="232" t="s">
        <v>245</v>
      </c>
      <c r="U249" s="87">
        <v>6</v>
      </c>
      <c r="V249" s="123">
        <v>7.5</v>
      </c>
      <c r="W249" s="123">
        <v>6</v>
      </c>
      <c r="X249" s="123">
        <v>7.5</v>
      </c>
      <c r="Y249" s="123">
        <v>5</v>
      </c>
      <c r="Z249" s="123">
        <v>7.5</v>
      </c>
      <c r="AA249" s="123">
        <v>6</v>
      </c>
      <c r="AB249" s="88">
        <v>7.5</v>
      </c>
      <c r="AC249" s="212"/>
      <c r="AD249" s="215"/>
      <c r="AE249" s="232" t="s">
        <v>232</v>
      </c>
      <c r="AF249" s="125" t="s">
        <v>222</v>
      </c>
      <c r="AG249" s="88">
        <v>208.8</v>
      </c>
      <c r="AH249" s="214"/>
      <c r="AI249" s="212"/>
      <c r="AJ249" s="212"/>
      <c r="AK249" s="212"/>
    </row>
    <row r="250" spans="1:37" x14ac:dyDescent="0.25">
      <c r="A250" s="209"/>
      <c r="B250" s="210" t="s">
        <v>249</v>
      </c>
      <c r="C250" s="100">
        <v>23646.786469999999</v>
      </c>
      <c r="D250" s="101">
        <v>18411.928050000002</v>
      </c>
      <c r="E250" s="101">
        <v>11632.28109</v>
      </c>
      <c r="F250" s="101">
        <v>6779.64696</v>
      </c>
      <c r="G250" s="103">
        <v>5234.8584199999996</v>
      </c>
      <c r="H250" s="211"/>
      <c r="I250" s="209"/>
      <c r="J250" s="210" t="s">
        <v>249</v>
      </c>
      <c r="K250" s="100">
        <v>39493.293599999997</v>
      </c>
      <c r="L250" s="101">
        <v>38017.189999999995</v>
      </c>
      <c r="M250" s="101">
        <v>3142.2</v>
      </c>
      <c r="N250" s="101">
        <v>34874.99</v>
      </c>
      <c r="O250" s="101">
        <v>1476.1035999999999</v>
      </c>
      <c r="P250" s="101" t="s">
        <v>220</v>
      </c>
      <c r="Q250" s="103">
        <v>62.200248019382819</v>
      </c>
      <c r="R250" s="200"/>
      <c r="S250" s="209"/>
      <c r="T250" s="210" t="s">
        <v>249</v>
      </c>
      <c r="U250" s="107">
        <v>6</v>
      </c>
      <c r="V250" s="109">
        <v>7.5</v>
      </c>
      <c r="W250" s="109">
        <v>6</v>
      </c>
      <c r="X250" s="109">
        <v>7.5</v>
      </c>
      <c r="Y250" s="109">
        <v>5</v>
      </c>
      <c r="Z250" s="109">
        <v>7.5</v>
      </c>
      <c r="AA250" s="109">
        <v>6</v>
      </c>
      <c r="AB250" s="113">
        <v>7.5</v>
      </c>
      <c r="AC250" s="212"/>
      <c r="AD250" s="215"/>
      <c r="AE250" s="210" t="s">
        <v>254</v>
      </c>
      <c r="AF250" s="111">
        <v>20.094999999999999</v>
      </c>
      <c r="AG250" s="113">
        <v>209.97499999999999</v>
      </c>
      <c r="AH250" s="214"/>
      <c r="AI250" s="212"/>
      <c r="AJ250" s="212"/>
      <c r="AK250" s="212"/>
    </row>
    <row r="251" spans="1:37" x14ac:dyDescent="0.25">
      <c r="A251" s="209" t="s">
        <v>274</v>
      </c>
      <c r="B251" s="232" t="s">
        <v>247</v>
      </c>
      <c r="C251" s="118">
        <v>23159.134429999998</v>
      </c>
      <c r="D251" s="119">
        <v>18106.686859999998</v>
      </c>
      <c r="E251" s="119">
        <v>11757.949130000001</v>
      </c>
      <c r="F251" s="119">
        <v>6348.7377300000007</v>
      </c>
      <c r="G251" s="121">
        <v>5052.4475700000003</v>
      </c>
      <c r="H251" s="211"/>
      <c r="I251" s="209" t="s">
        <v>274</v>
      </c>
      <c r="J251" s="232" t="s">
        <v>247</v>
      </c>
      <c r="K251" s="118">
        <v>38151.344910000007</v>
      </c>
      <c r="L251" s="119">
        <v>36593.630000000005</v>
      </c>
      <c r="M251" s="119">
        <v>2939.3</v>
      </c>
      <c r="N251" s="119">
        <v>33654.33</v>
      </c>
      <c r="O251" s="119">
        <v>1557.7149099999999</v>
      </c>
      <c r="P251" s="119" t="s">
        <v>220</v>
      </c>
      <c r="Q251" s="121">
        <v>63.287338342766198</v>
      </c>
      <c r="R251" s="200"/>
      <c r="S251" s="209" t="s">
        <v>274</v>
      </c>
      <c r="T251" s="232" t="s">
        <v>247</v>
      </c>
      <c r="U251" s="87">
        <v>6</v>
      </c>
      <c r="V251" s="123">
        <v>7.5</v>
      </c>
      <c r="W251" s="123">
        <v>6</v>
      </c>
      <c r="X251" s="123">
        <v>7.5</v>
      </c>
      <c r="Y251" s="123">
        <v>5</v>
      </c>
      <c r="Z251" s="123">
        <v>7.5</v>
      </c>
      <c r="AA251" s="123">
        <v>6</v>
      </c>
      <c r="AB251" s="88">
        <v>7.5</v>
      </c>
      <c r="AC251" s="212"/>
      <c r="AD251" s="215"/>
      <c r="AE251" s="232" t="s">
        <v>255</v>
      </c>
      <c r="AF251" s="125" t="s">
        <v>222</v>
      </c>
      <c r="AG251" s="88" t="s">
        <v>222</v>
      </c>
      <c r="AH251" s="214"/>
      <c r="AI251" s="212"/>
      <c r="AJ251" s="212"/>
      <c r="AK251" s="212"/>
    </row>
    <row r="252" spans="1:37" x14ac:dyDescent="0.25">
      <c r="A252" s="209"/>
      <c r="B252" s="210" t="s">
        <v>250</v>
      </c>
      <c r="C252" s="100">
        <v>23054.954389999999</v>
      </c>
      <c r="D252" s="101">
        <v>19107.590090000002</v>
      </c>
      <c r="E252" s="101">
        <v>11420.458490000001</v>
      </c>
      <c r="F252" s="101">
        <v>7687.1315999999997</v>
      </c>
      <c r="G252" s="103">
        <v>3947.3642999999997</v>
      </c>
      <c r="H252" s="211"/>
      <c r="I252" s="209"/>
      <c r="J252" s="210" t="s">
        <v>250</v>
      </c>
      <c r="K252" s="100">
        <v>36786.029260000003</v>
      </c>
      <c r="L252" s="101">
        <v>35326.97</v>
      </c>
      <c r="M252" s="101">
        <v>2858.7</v>
      </c>
      <c r="N252" s="101">
        <v>32468.270000000004</v>
      </c>
      <c r="O252" s="101">
        <v>1459.05926</v>
      </c>
      <c r="P252" s="101" t="s">
        <v>220</v>
      </c>
      <c r="Q252" s="103">
        <v>65.261624164200882</v>
      </c>
      <c r="R252" s="200"/>
      <c r="S252" s="209"/>
      <c r="T252" s="210" t="s">
        <v>250</v>
      </c>
      <c r="U252" s="107">
        <v>6</v>
      </c>
      <c r="V252" s="109">
        <v>7.5</v>
      </c>
      <c r="W252" s="109">
        <v>6</v>
      </c>
      <c r="X252" s="109">
        <v>7.5</v>
      </c>
      <c r="Y252" s="109">
        <v>5</v>
      </c>
      <c r="Z252" s="109">
        <v>7.5</v>
      </c>
      <c r="AA252" s="109">
        <v>6</v>
      </c>
      <c r="AB252" s="113">
        <v>7.5</v>
      </c>
      <c r="AC252" s="212"/>
      <c r="AD252" s="215"/>
      <c r="AE252" s="210" t="s">
        <v>234</v>
      </c>
      <c r="AF252" s="111">
        <v>20.085000000000001</v>
      </c>
      <c r="AG252" s="113">
        <v>210.05</v>
      </c>
      <c r="AH252" s="214"/>
      <c r="AI252" s="212"/>
      <c r="AJ252" s="212"/>
      <c r="AK252" s="212"/>
    </row>
    <row r="253" spans="1:37" x14ac:dyDescent="0.25">
      <c r="A253" s="209"/>
      <c r="B253" s="232" t="s">
        <v>232</v>
      </c>
      <c r="C253" s="118">
        <v>22124.931769999999</v>
      </c>
      <c r="D253" s="119">
        <v>19827.819</v>
      </c>
      <c r="E253" s="119">
        <v>11092.065279999999</v>
      </c>
      <c r="F253" s="119">
        <v>8735.7537200000006</v>
      </c>
      <c r="G253" s="121">
        <v>2297.1127700000002</v>
      </c>
      <c r="H253" s="211"/>
      <c r="I253" s="209"/>
      <c r="J253" s="232" t="s">
        <v>232</v>
      </c>
      <c r="K253" s="118">
        <v>35547.843809999998</v>
      </c>
      <c r="L253" s="119">
        <v>34167.86</v>
      </c>
      <c r="M253" s="119">
        <v>2833.6</v>
      </c>
      <c r="N253" s="119">
        <v>31334.26</v>
      </c>
      <c r="O253" s="119">
        <v>1379.9838099999999</v>
      </c>
      <c r="P253" s="119" t="s">
        <v>220</v>
      </c>
      <c r="Q253" s="121">
        <v>64.753636224217729</v>
      </c>
      <c r="R253" s="200"/>
      <c r="S253" s="209"/>
      <c r="T253" s="232" t="s">
        <v>232</v>
      </c>
      <c r="U253" s="87">
        <v>6</v>
      </c>
      <c r="V253" s="123">
        <v>6.0483870967741939</v>
      </c>
      <c r="W253" s="123">
        <v>6</v>
      </c>
      <c r="X253" s="123">
        <v>6.0483870967741939</v>
      </c>
      <c r="Y253" s="123">
        <v>5</v>
      </c>
      <c r="Z253" s="123">
        <v>5.080645161290323</v>
      </c>
      <c r="AA253" s="123">
        <v>6</v>
      </c>
      <c r="AB253" s="88">
        <v>6.0483870967741939</v>
      </c>
      <c r="AC253" s="212"/>
      <c r="AD253" s="215"/>
      <c r="AE253" s="232" t="s">
        <v>221</v>
      </c>
      <c r="AF253" s="125">
        <v>20.102499999999999</v>
      </c>
      <c r="AG253" s="88">
        <v>210.17500000000001</v>
      </c>
      <c r="AH253" s="214"/>
      <c r="AI253" s="212"/>
      <c r="AJ253" s="212"/>
      <c r="AK253" s="212"/>
    </row>
    <row r="254" spans="1:37" x14ac:dyDescent="0.25">
      <c r="A254" s="209"/>
      <c r="B254" s="210" t="s">
        <v>254</v>
      </c>
      <c r="C254" s="100">
        <v>21099.227469999998</v>
      </c>
      <c r="D254" s="101">
        <v>19110.48789</v>
      </c>
      <c r="E254" s="101">
        <v>10553.285380000001</v>
      </c>
      <c r="F254" s="101">
        <v>8557.2025099999992</v>
      </c>
      <c r="G254" s="103">
        <v>1988.7395800000002</v>
      </c>
      <c r="H254" s="211"/>
      <c r="I254" s="209"/>
      <c r="J254" s="210" t="s">
        <v>254</v>
      </c>
      <c r="K254" s="100">
        <v>34577.955249999999</v>
      </c>
      <c r="L254" s="101">
        <v>33229</v>
      </c>
      <c r="M254" s="101">
        <v>2641.4</v>
      </c>
      <c r="N254" s="101">
        <v>30587.599999999999</v>
      </c>
      <c r="O254" s="101">
        <v>1348.95525</v>
      </c>
      <c r="P254" s="101" t="s">
        <v>220</v>
      </c>
      <c r="Q254" s="103">
        <v>63.496426224081368</v>
      </c>
      <c r="R254" s="200"/>
      <c r="S254" s="209"/>
      <c r="T254" s="210" t="s">
        <v>254</v>
      </c>
      <c r="U254" s="107">
        <v>6</v>
      </c>
      <c r="V254" s="109">
        <v>6</v>
      </c>
      <c r="W254" s="109">
        <v>6</v>
      </c>
      <c r="X254" s="109">
        <v>6</v>
      </c>
      <c r="Y254" s="109">
        <v>5</v>
      </c>
      <c r="Z254" s="109">
        <v>5</v>
      </c>
      <c r="AA254" s="109">
        <v>6</v>
      </c>
      <c r="AB254" s="113">
        <v>6</v>
      </c>
      <c r="AC254" s="212"/>
      <c r="AD254" s="215"/>
      <c r="AE254" s="210" t="s">
        <v>248</v>
      </c>
      <c r="AF254" s="111">
        <v>20.09375</v>
      </c>
      <c r="AG254" s="113">
        <v>209.95</v>
      </c>
      <c r="AH254" s="214"/>
      <c r="AI254" s="212"/>
      <c r="AJ254" s="212"/>
      <c r="AK254" s="212"/>
    </row>
    <row r="255" spans="1:37" x14ac:dyDescent="0.25">
      <c r="A255" s="209"/>
      <c r="B255" s="232" t="s">
        <v>255</v>
      </c>
      <c r="C255" s="118">
        <v>20685.675439999999</v>
      </c>
      <c r="D255" s="119">
        <v>18745.72106</v>
      </c>
      <c r="E255" s="119">
        <v>10042.75561</v>
      </c>
      <c r="F255" s="119">
        <v>8702.9654499999997</v>
      </c>
      <c r="G255" s="121">
        <v>1939.9543799999999</v>
      </c>
      <c r="H255" s="211"/>
      <c r="I255" s="209"/>
      <c r="J255" s="232" t="s">
        <v>255</v>
      </c>
      <c r="K255" s="118">
        <v>34198.502439999997</v>
      </c>
      <c r="L255" s="119">
        <v>32473.39</v>
      </c>
      <c r="M255" s="119">
        <v>2340.8000000000002</v>
      </c>
      <c r="N255" s="119">
        <v>30132.59</v>
      </c>
      <c r="O255" s="119">
        <v>1725.1124400000001</v>
      </c>
      <c r="P255" s="119" t="s">
        <v>220</v>
      </c>
      <c r="Q255" s="121">
        <v>63.700388040792788</v>
      </c>
      <c r="R255" s="200"/>
      <c r="S255" s="209"/>
      <c r="T255" s="232" t="s">
        <v>255</v>
      </c>
      <c r="U255" s="87">
        <v>6</v>
      </c>
      <c r="V255" s="123">
        <v>6</v>
      </c>
      <c r="W255" s="123">
        <v>6</v>
      </c>
      <c r="X255" s="123">
        <v>6</v>
      </c>
      <c r="Y255" s="123">
        <v>5</v>
      </c>
      <c r="Z255" s="123">
        <v>5</v>
      </c>
      <c r="AA255" s="123">
        <v>6</v>
      </c>
      <c r="AB255" s="88">
        <v>6</v>
      </c>
      <c r="AC255" s="212"/>
      <c r="AD255" s="215"/>
      <c r="AE255" s="232" t="s">
        <v>251</v>
      </c>
      <c r="AF255" s="125">
        <v>20.239999999999998</v>
      </c>
      <c r="AG255" s="88">
        <v>211.13571428571433</v>
      </c>
      <c r="AH255" s="214"/>
      <c r="AI255" s="212"/>
      <c r="AJ255" s="212"/>
      <c r="AK255" s="212"/>
    </row>
    <row r="256" spans="1:37" x14ac:dyDescent="0.25">
      <c r="A256" s="209"/>
      <c r="B256" s="210" t="s">
        <v>234</v>
      </c>
      <c r="C256" s="100">
        <v>20368.443899999998</v>
      </c>
      <c r="D256" s="101">
        <v>18380.950939999999</v>
      </c>
      <c r="E256" s="101">
        <v>9586.9595800000006</v>
      </c>
      <c r="F256" s="101">
        <v>8793.99136</v>
      </c>
      <c r="G256" s="103">
        <v>1987.49296</v>
      </c>
      <c r="H256" s="211"/>
      <c r="I256" s="209"/>
      <c r="J256" s="210" t="s">
        <v>234</v>
      </c>
      <c r="K256" s="100">
        <v>34267.886709999999</v>
      </c>
      <c r="L256" s="101">
        <v>32490.87</v>
      </c>
      <c r="M256" s="101">
        <v>1936.1</v>
      </c>
      <c r="N256" s="101">
        <v>30554.77</v>
      </c>
      <c r="O256" s="101">
        <v>1777.0167100000001</v>
      </c>
      <c r="P256" s="101" t="s">
        <v>220</v>
      </c>
      <c r="Q256" s="103">
        <v>62.689746073281505</v>
      </c>
      <c r="R256" s="200"/>
      <c r="S256" s="209"/>
      <c r="T256" s="210" t="s">
        <v>234</v>
      </c>
      <c r="U256" s="107">
        <v>6</v>
      </c>
      <c r="V256" s="109">
        <v>6</v>
      </c>
      <c r="W256" s="109">
        <v>6</v>
      </c>
      <c r="X256" s="109">
        <v>6</v>
      </c>
      <c r="Y256" s="109">
        <v>5</v>
      </c>
      <c r="Z256" s="109">
        <v>5</v>
      </c>
      <c r="AA256" s="109">
        <v>6</v>
      </c>
      <c r="AB256" s="113">
        <v>6</v>
      </c>
      <c r="AC256" s="212"/>
      <c r="AD256" s="215"/>
      <c r="AE256" s="210" t="s">
        <v>253</v>
      </c>
      <c r="AF256" s="111" t="s">
        <v>222</v>
      </c>
      <c r="AG256" s="113" t="s">
        <v>222</v>
      </c>
      <c r="AH256" s="214"/>
      <c r="AI256" s="212"/>
      <c r="AJ256" s="212"/>
      <c r="AK256" s="212"/>
    </row>
    <row r="257" spans="1:37" x14ac:dyDescent="0.25">
      <c r="A257" s="209"/>
      <c r="B257" s="232" t="s">
        <v>221</v>
      </c>
      <c r="C257" s="118">
        <v>20492.62458</v>
      </c>
      <c r="D257" s="119">
        <v>18038.57661</v>
      </c>
      <c r="E257" s="119">
        <v>9184.5493299999998</v>
      </c>
      <c r="F257" s="119">
        <v>8854.0272799999984</v>
      </c>
      <c r="G257" s="121">
        <v>2454.0479700000001</v>
      </c>
      <c r="H257" s="211"/>
      <c r="I257" s="209"/>
      <c r="J257" s="232" t="s">
        <v>221</v>
      </c>
      <c r="K257" s="118">
        <v>35747.783889999999</v>
      </c>
      <c r="L257" s="119">
        <v>34365.96</v>
      </c>
      <c r="M257" s="119">
        <v>2034.45</v>
      </c>
      <c r="N257" s="119">
        <v>32331.510000000002</v>
      </c>
      <c r="O257" s="119">
        <v>1381.8238900000001</v>
      </c>
      <c r="P257" s="119" t="s">
        <v>220</v>
      </c>
      <c r="Q257" s="121">
        <v>59.630589629971055</v>
      </c>
      <c r="R257" s="200"/>
      <c r="S257" s="209"/>
      <c r="T257" s="232" t="s">
        <v>221</v>
      </c>
      <c r="U257" s="87">
        <v>6</v>
      </c>
      <c r="V257" s="123">
        <v>6</v>
      </c>
      <c r="W257" s="123">
        <v>6</v>
      </c>
      <c r="X257" s="123">
        <v>6</v>
      </c>
      <c r="Y257" s="123">
        <v>5</v>
      </c>
      <c r="Z257" s="123">
        <v>5</v>
      </c>
      <c r="AA257" s="123">
        <v>6</v>
      </c>
      <c r="AB257" s="88">
        <v>6</v>
      </c>
      <c r="AC257" s="212"/>
      <c r="AD257" s="215"/>
      <c r="AE257" s="232" t="s">
        <v>245</v>
      </c>
      <c r="AF257" s="125">
        <v>20.687000000000001</v>
      </c>
      <c r="AG257" s="88">
        <v>216.3</v>
      </c>
      <c r="AH257" s="214"/>
      <c r="AI257" s="212"/>
      <c r="AJ257" s="212"/>
      <c r="AK257" s="212"/>
    </row>
    <row r="258" spans="1:37" x14ac:dyDescent="0.25">
      <c r="A258" s="209"/>
      <c r="B258" s="210" t="s">
        <v>248</v>
      </c>
      <c r="C258" s="100">
        <v>22145.149570000001</v>
      </c>
      <c r="D258" s="101">
        <v>18224.087210000002</v>
      </c>
      <c r="E258" s="101">
        <v>9394.2029399999992</v>
      </c>
      <c r="F258" s="101">
        <v>8829.8842699999987</v>
      </c>
      <c r="G258" s="103">
        <v>3921.0623599999999</v>
      </c>
      <c r="H258" s="211"/>
      <c r="I258" s="209"/>
      <c r="J258" s="210" t="s">
        <v>248</v>
      </c>
      <c r="K258" s="100">
        <v>46338.690709999995</v>
      </c>
      <c r="L258" s="101">
        <v>40387.439999999995</v>
      </c>
      <c r="M258" s="101">
        <v>2809.95</v>
      </c>
      <c r="N258" s="101">
        <v>37577.49</v>
      </c>
      <c r="O258" s="101">
        <v>5951.2507100000003</v>
      </c>
      <c r="P258" s="101" t="s">
        <v>220</v>
      </c>
      <c r="Q258" s="103">
        <v>54.831773368156057</v>
      </c>
      <c r="R258" s="200"/>
      <c r="S258" s="209"/>
      <c r="T258" s="210" t="s">
        <v>248</v>
      </c>
      <c r="U258" s="107">
        <v>6</v>
      </c>
      <c r="V258" s="109">
        <v>6</v>
      </c>
      <c r="W258" s="109">
        <v>6</v>
      </c>
      <c r="X258" s="109">
        <v>6</v>
      </c>
      <c r="Y258" s="109">
        <v>5</v>
      </c>
      <c r="Z258" s="109">
        <v>5</v>
      </c>
      <c r="AA258" s="109">
        <v>6</v>
      </c>
      <c r="AB258" s="113">
        <v>6</v>
      </c>
      <c r="AC258" s="212"/>
      <c r="AD258" s="215"/>
      <c r="AE258" s="210" t="s">
        <v>249</v>
      </c>
      <c r="AF258" s="111">
        <v>20.78</v>
      </c>
      <c r="AG258" s="113">
        <v>217.25</v>
      </c>
      <c r="AH258" s="214"/>
      <c r="AI258" s="212"/>
      <c r="AJ258" s="212"/>
      <c r="AK258" s="212"/>
    </row>
    <row r="259" spans="1:37" x14ac:dyDescent="0.25">
      <c r="A259" s="209"/>
      <c r="B259" s="232" t="s">
        <v>251</v>
      </c>
      <c r="C259" s="118">
        <v>23036.592430000001</v>
      </c>
      <c r="D259" s="119">
        <v>18683.121769999998</v>
      </c>
      <c r="E259" s="119">
        <v>9875.7736000000004</v>
      </c>
      <c r="F259" s="119">
        <v>8807.3481699999993</v>
      </c>
      <c r="G259" s="121">
        <v>4353.47066</v>
      </c>
      <c r="H259" s="211"/>
      <c r="I259" s="209"/>
      <c r="J259" s="232" t="s">
        <v>251</v>
      </c>
      <c r="K259" s="118">
        <v>48160.366560000002</v>
      </c>
      <c r="L259" s="119">
        <v>42242.04</v>
      </c>
      <c r="M259" s="119">
        <v>3417.35</v>
      </c>
      <c r="N259" s="119">
        <v>38824.69</v>
      </c>
      <c r="O259" s="119">
        <v>5918.3265599999995</v>
      </c>
      <c r="P259" s="119" t="s">
        <v>220</v>
      </c>
      <c r="Q259" s="121">
        <v>54.53475360091511</v>
      </c>
      <c r="R259" s="200"/>
      <c r="S259" s="209"/>
      <c r="T259" s="232" t="s">
        <v>251</v>
      </c>
      <c r="U259" s="87">
        <v>6</v>
      </c>
      <c r="V259" s="123">
        <v>6</v>
      </c>
      <c r="W259" s="123">
        <v>6</v>
      </c>
      <c r="X259" s="123">
        <v>6</v>
      </c>
      <c r="Y259" s="123">
        <v>5</v>
      </c>
      <c r="Z259" s="123">
        <v>5</v>
      </c>
      <c r="AA259" s="123">
        <v>6</v>
      </c>
      <c r="AB259" s="88">
        <v>6</v>
      </c>
      <c r="AC259" s="212"/>
      <c r="AD259" s="215" t="s">
        <v>282</v>
      </c>
      <c r="AE259" s="232" t="s">
        <v>247</v>
      </c>
      <c r="AF259" s="125">
        <v>20.8095</v>
      </c>
      <c r="AG259" s="88">
        <v>217.11666666666667</v>
      </c>
      <c r="AH259" s="214"/>
      <c r="AI259" s="212"/>
      <c r="AJ259" s="212"/>
      <c r="AK259" s="212"/>
    </row>
    <row r="260" spans="1:37" x14ac:dyDescent="0.25">
      <c r="A260" s="209"/>
      <c r="B260" s="210" t="s">
        <v>253</v>
      </c>
      <c r="C260" s="100">
        <v>24218.33179</v>
      </c>
      <c r="D260" s="101">
        <v>19740.583480000001</v>
      </c>
      <c r="E260" s="101">
        <v>11056.617050000001</v>
      </c>
      <c r="F260" s="101">
        <v>8683.9664300000004</v>
      </c>
      <c r="G260" s="103">
        <v>4477.7483099999999</v>
      </c>
      <c r="H260" s="211"/>
      <c r="I260" s="209"/>
      <c r="J260" s="210" t="s">
        <v>253</v>
      </c>
      <c r="K260" s="100">
        <v>46561.694359999994</v>
      </c>
      <c r="L260" s="101">
        <v>40590.039999999994</v>
      </c>
      <c r="M260" s="101">
        <v>3356.95</v>
      </c>
      <c r="N260" s="101">
        <v>37233.089999999997</v>
      </c>
      <c r="O260" s="101">
        <v>5971.6543600000005</v>
      </c>
      <c r="P260" s="101" t="s">
        <v>220</v>
      </c>
      <c r="Q260" s="103">
        <v>59.665700723625804</v>
      </c>
      <c r="R260" s="200"/>
      <c r="S260" s="209"/>
      <c r="T260" s="210" t="s">
        <v>253</v>
      </c>
      <c r="U260" s="107">
        <v>6</v>
      </c>
      <c r="V260" s="109">
        <v>6</v>
      </c>
      <c r="W260" s="109">
        <v>6</v>
      </c>
      <c r="X260" s="109">
        <v>6</v>
      </c>
      <c r="Y260" s="109">
        <v>5</v>
      </c>
      <c r="Z260" s="109">
        <v>5</v>
      </c>
      <c r="AA260" s="109">
        <v>6</v>
      </c>
      <c r="AB260" s="113">
        <v>6</v>
      </c>
      <c r="AC260" s="212"/>
      <c r="AD260" s="215"/>
      <c r="AE260" s="210" t="s">
        <v>250</v>
      </c>
      <c r="AF260" s="111">
        <v>20.962499999999999</v>
      </c>
      <c r="AG260" s="113">
        <v>219.52500000000001</v>
      </c>
      <c r="AH260" s="214"/>
      <c r="AI260" s="212"/>
      <c r="AJ260" s="212"/>
      <c r="AK260" s="212"/>
    </row>
    <row r="261" spans="1:37" x14ac:dyDescent="0.25">
      <c r="A261" s="209"/>
      <c r="B261" s="232" t="s">
        <v>245</v>
      </c>
      <c r="C261" s="118">
        <v>24850.110829999998</v>
      </c>
      <c r="D261" s="119">
        <v>19983.84532</v>
      </c>
      <c r="E261" s="119">
        <v>11291.315130000001</v>
      </c>
      <c r="F261" s="119">
        <v>8692.5301899999995</v>
      </c>
      <c r="G261" s="121">
        <v>4866.2655100000002</v>
      </c>
      <c r="H261" s="211"/>
      <c r="I261" s="209"/>
      <c r="J261" s="232" t="s">
        <v>245</v>
      </c>
      <c r="K261" s="118">
        <v>45535.292159999997</v>
      </c>
      <c r="L261" s="119">
        <v>39508.89</v>
      </c>
      <c r="M261" s="119">
        <v>3174.85</v>
      </c>
      <c r="N261" s="119">
        <v>36334.04</v>
      </c>
      <c r="O261" s="119">
        <v>6026.4021600000005</v>
      </c>
      <c r="P261" s="119" t="s">
        <v>220</v>
      </c>
      <c r="Q261" s="121">
        <v>62.897517065146602</v>
      </c>
      <c r="R261" s="200"/>
      <c r="S261" s="209"/>
      <c r="T261" s="232" t="s">
        <v>245</v>
      </c>
      <c r="U261" s="87">
        <v>6</v>
      </c>
      <c r="V261" s="123">
        <v>6</v>
      </c>
      <c r="W261" s="123">
        <v>6</v>
      </c>
      <c r="X261" s="123">
        <v>6</v>
      </c>
      <c r="Y261" s="123">
        <v>5</v>
      </c>
      <c r="Z261" s="123">
        <v>5</v>
      </c>
      <c r="AA261" s="123">
        <v>6</v>
      </c>
      <c r="AB261" s="88">
        <v>6</v>
      </c>
      <c r="AC261" s="212"/>
      <c r="AD261" s="215"/>
      <c r="AE261" s="232" t="s">
        <v>232</v>
      </c>
      <c r="AF261" s="125">
        <v>21.228181818181824</v>
      </c>
      <c r="AG261" s="88">
        <v>222.91249999999999</v>
      </c>
      <c r="AH261" s="214"/>
      <c r="AI261" s="212"/>
      <c r="AJ261" s="212"/>
      <c r="AK261" s="212"/>
    </row>
    <row r="262" spans="1:37" x14ac:dyDescent="0.25">
      <c r="A262" s="209"/>
      <c r="B262" s="210" t="s">
        <v>249</v>
      </c>
      <c r="C262" s="100">
        <v>25964.712159999999</v>
      </c>
      <c r="D262" s="101">
        <v>21084.864089999999</v>
      </c>
      <c r="E262" s="101">
        <v>12413.938400000001</v>
      </c>
      <c r="F262" s="101">
        <v>8670.92569</v>
      </c>
      <c r="G262" s="103">
        <v>4879.84807</v>
      </c>
      <c r="H262" s="211"/>
      <c r="I262" s="209"/>
      <c r="J262" s="210" t="s">
        <v>249</v>
      </c>
      <c r="K262" s="100">
        <v>39456.503960000002</v>
      </c>
      <c r="L262" s="101">
        <v>37085.200000000004</v>
      </c>
      <c r="M262" s="101">
        <v>3104.05</v>
      </c>
      <c r="N262" s="101">
        <v>33981.15</v>
      </c>
      <c r="O262" s="101">
        <v>2371.3039599999997</v>
      </c>
      <c r="P262" s="101" t="s">
        <v>220</v>
      </c>
      <c r="Q262" s="103">
        <v>70.013677046368898</v>
      </c>
      <c r="R262" s="200"/>
      <c r="S262" s="209"/>
      <c r="T262" s="210" t="s">
        <v>249</v>
      </c>
      <c r="U262" s="107">
        <v>6</v>
      </c>
      <c r="V262" s="109">
        <v>6</v>
      </c>
      <c r="W262" s="109">
        <v>6</v>
      </c>
      <c r="X262" s="109">
        <v>6</v>
      </c>
      <c r="Y262" s="109">
        <v>5</v>
      </c>
      <c r="Z262" s="109">
        <v>5</v>
      </c>
      <c r="AA262" s="109">
        <v>6</v>
      </c>
      <c r="AB262" s="113">
        <v>6</v>
      </c>
      <c r="AC262" s="212"/>
      <c r="AD262" s="215"/>
      <c r="AE262" s="210" t="s">
        <v>254</v>
      </c>
      <c r="AF262" s="111">
        <v>21.521666666666665</v>
      </c>
      <c r="AG262" s="113">
        <v>227.2</v>
      </c>
      <c r="AH262" s="214"/>
      <c r="AI262" s="212"/>
      <c r="AJ262" s="212"/>
      <c r="AK262" s="212"/>
    </row>
    <row r="263" spans="1:37" x14ac:dyDescent="0.25">
      <c r="A263" s="209" t="s">
        <v>275</v>
      </c>
      <c r="B263" s="232" t="s">
        <v>247</v>
      </c>
      <c r="C263" s="118">
        <v>25960.475449999998</v>
      </c>
      <c r="D263" s="119">
        <v>21661.174660000001</v>
      </c>
      <c r="E263" s="119">
        <v>12988.23057</v>
      </c>
      <c r="F263" s="119">
        <v>8672.9440899999991</v>
      </c>
      <c r="G263" s="121">
        <v>4299.3007900000002</v>
      </c>
      <c r="H263" s="211"/>
      <c r="I263" s="209" t="s">
        <v>275</v>
      </c>
      <c r="J263" s="232" t="s">
        <v>247</v>
      </c>
      <c r="K263" s="118">
        <v>37274.774170000004</v>
      </c>
      <c r="L263" s="119">
        <v>34572.33</v>
      </c>
      <c r="M263" s="119">
        <v>2904.35</v>
      </c>
      <c r="N263" s="119">
        <v>31667.98</v>
      </c>
      <c r="O263" s="119">
        <v>2702.4441699999998</v>
      </c>
      <c r="P263" s="119" t="s">
        <v>220</v>
      </c>
      <c r="Q263" s="121">
        <v>75.090326425786159</v>
      </c>
      <c r="R263" s="200"/>
      <c r="S263" s="209" t="s">
        <v>275</v>
      </c>
      <c r="T263" s="232" t="s">
        <v>247</v>
      </c>
      <c r="U263" s="87">
        <v>6</v>
      </c>
      <c r="V263" s="123">
        <v>6</v>
      </c>
      <c r="W263" s="123">
        <v>6</v>
      </c>
      <c r="X263" s="123">
        <v>6</v>
      </c>
      <c r="Y263" s="123">
        <v>5</v>
      </c>
      <c r="Z263" s="123">
        <v>5</v>
      </c>
      <c r="AA263" s="123">
        <v>6</v>
      </c>
      <c r="AB263" s="88">
        <v>6</v>
      </c>
      <c r="AC263" s="212"/>
      <c r="AD263" s="215"/>
      <c r="AE263" s="232" t="s">
        <v>255</v>
      </c>
      <c r="AF263" s="125">
        <v>21.691818181818181</v>
      </c>
      <c r="AG263" s="88">
        <v>227.11</v>
      </c>
      <c r="AH263" s="214"/>
      <c r="AI263" s="212"/>
      <c r="AJ263" s="212"/>
      <c r="AK263" s="212"/>
    </row>
    <row r="264" spans="1:37" x14ac:dyDescent="0.25">
      <c r="A264" s="209"/>
      <c r="B264" s="210" t="s">
        <v>250</v>
      </c>
      <c r="C264" s="100">
        <v>26390.077380000002</v>
      </c>
      <c r="D264" s="101">
        <v>22294.006370000003</v>
      </c>
      <c r="E264" s="101">
        <v>13558.189980000001</v>
      </c>
      <c r="F264" s="101">
        <v>8735.81639</v>
      </c>
      <c r="G264" s="103">
        <v>4096.0710099999997</v>
      </c>
      <c r="H264" s="211"/>
      <c r="I264" s="209"/>
      <c r="J264" s="210" t="s">
        <v>250</v>
      </c>
      <c r="K264" s="100">
        <v>36613.099170000001</v>
      </c>
      <c r="L264" s="101">
        <v>33398.68</v>
      </c>
      <c r="M264" s="101">
        <v>2675.05</v>
      </c>
      <c r="N264" s="101">
        <v>30723.63</v>
      </c>
      <c r="O264" s="101">
        <v>3214.4191699999997</v>
      </c>
      <c r="P264" s="101" t="s">
        <v>220</v>
      </c>
      <c r="Q264" s="103">
        <v>79.015330486115033</v>
      </c>
      <c r="R264" s="200"/>
      <c r="S264" s="209"/>
      <c r="T264" s="210" t="s">
        <v>250</v>
      </c>
      <c r="U264" s="107">
        <v>6</v>
      </c>
      <c r="V264" s="109">
        <v>6</v>
      </c>
      <c r="W264" s="109">
        <v>6</v>
      </c>
      <c r="X264" s="109">
        <v>6</v>
      </c>
      <c r="Y264" s="109">
        <v>5</v>
      </c>
      <c r="Z264" s="109">
        <v>5</v>
      </c>
      <c r="AA264" s="109">
        <v>6</v>
      </c>
      <c r="AB264" s="113">
        <v>6</v>
      </c>
      <c r="AC264" s="212"/>
      <c r="AD264" s="215"/>
      <c r="AE264" s="210" t="s">
        <v>234</v>
      </c>
      <c r="AF264" s="111">
        <v>21.568333333333332</v>
      </c>
      <c r="AG264" s="113">
        <v>226.15</v>
      </c>
      <c r="AH264" s="214"/>
      <c r="AI264" s="212"/>
      <c r="AJ264" s="212"/>
      <c r="AK264" s="212"/>
    </row>
    <row r="265" spans="1:37" x14ac:dyDescent="0.25">
      <c r="A265" s="209"/>
      <c r="B265" s="232" t="s">
        <v>232</v>
      </c>
      <c r="C265" s="118">
        <v>26533.811419999998</v>
      </c>
      <c r="D265" s="119">
        <v>22900.219579999997</v>
      </c>
      <c r="E265" s="119">
        <v>14112.299419999999</v>
      </c>
      <c r="F265" s="119">
        <v>8787.9201599999997</v>
      </c>
      <c r="G265" s="121">
        <v>3633.59184</v>
      </c>
      <c r="H265" s="211"/>
      <c r="I265" s="209"/>
      <c r="J265" s="232" t="s">
        <v>232</v>
      </c>
      <c r="K265" s="118">
        <v>37696.156150000003</v>
      </c>
      <c r="L265" s="119">
        <v>33826.25</v>
      </c>
      <c r="M265" s="119">
        <v>2570.15</v>
      </c>
      <c r="N265" s="119">
        <v>31256.1</v>
      </c>
      <c r="O265" s="119">
        <v>3869.9061500000003</v>
      </c>
      <c r="P265" s="119" t="s">
        <v>220</v>
      </c>
      <c r="Q265" s="121">
        <v>78.441480861756759</v>
      </c>
      <c r="R265" s="200"/>
      <c r="S265" s="209"/>
      <c r="T265" s="232" t="s">
        <v>232</v>
      </c>
      <c r="U265" s="87">
        <v>6</v>
      </c>
      <c r="V265" s="123">
        <v>6</v>
      </c>
      <c r="W265" s="123">
        <v>6</v>
      </c>
      <c r="X265" s="123">
        <v>6</v>
      </c>
      <c r="Y265" s="123">
        <v>5</v>
      </c>
      <c r="Z265" s="123">
        <v>5</v>
      </c>
      <c r="AA265" s="123">
        <v>6</v>
      </c>
      <c r="AB265" s="88">
        <v>6</v>
      </c>
      <c r="AC265" s="212"/>
      <c r="AD265" s="215"/>
      <c r="AE265" s="232" t="s">
        <v>221</v>
      </c>
      <c r="AF265" s="125">
        <v>21.163571428571426</v>
      </c>
      <c r="AG265" s="88">
        <v>224.25</v>
      </c>
      <c r="AH265" s="214"/>
      <c r="AI265" s="212"/>
      <c r="AJ265" s="212"/>
      <c r="AK265" s="212"/>
    </row>
    <row r="266" spans="1:37" x14ac:dyDescent="0.25">
      <c r="A266" s="209"/>
      <c r="B266" s="210" t="s">
        <v>254</v>
      </c>
      <c r="C266" s="100">
        <v>26125.948380000002</v>
      </c>
      <c r="D266" s="101">
        <v>22543.648880000004</v>
      </c>
      <c r="E266" s="101">
        <v>13687.58698</v>
      </c>
      <c r="F266" s="101">
        <v>8856.0619000000006</v>
      </c>
      <c r="G266" s="103">
        <v>3582.2995000000001</v>
      </c>
      <c r="H266" s="211"/>
      <c r="I266" s="209"/>
      <c r="J266" s="210" t="s">
        <v>254</v>
      </c>
      <c r="K266" s="100">
        <v>37058.63463</v>
      </c>
      <c r="L266" s="101">
        <v>33463.879999999997</v>
      </c>
      <c r="M266" s="101">
        <v>2732.65</v>
      </c>
      <c r="N266" s="101">
        <v>30731.23</v>
      </c>
      <c r="O266" s="101">
        <v>3594.7546299999999</v>
      </c>
      <c r="P266" s="101" t="s">
        <v>220</v>
      </c>
      <c r="Q266" s="103">
        <v>78.072083631664952</v>
      </c>
      <c r="R266" s="200"/>
      <c r="S266" s="209"/>
      <c r="T266" s="210" t="s">
        <v>254</v>
      </c>
      <c r="U266" s="107">
        <v>6</v>
      </c>
      <c r="V266" s="109">
        <v>6</v>
      </c>
      <c r="W266" s="109">
        <v>6</v>
      </c>
      <c r="X266" s="109">
        <v>6</v>
      </c>
      <c r="Y266" s="109">
        <v>5</v>
      </c>
      <c r="Z266" s="109">
        <v>5</v>
      </c>
      <c r="AA266" s="109">
        <v>6</v>
      </c>
      <c r="AB266" s="113">
        <v>6</v>
      </c>
      <c r="AC266" s="212"/>
      <c r="AD266" s="215"/>
      <c r="AE266" s="210" t="s">
        <v>248</v>
      </c>
      <c r="AF266" s="111">
        <v>20.922499999999999</v>
      </c>
      <c r="AG266" s="113">
        <v>221.85</v>
      </c>
      <c r="AH266" s="214"/>
      <c r="AI266" s="212"/>
      <c r="AJ266" s="212"/>
      <c r="AK266" s="212"/>
    </row>
    <row r="267" spans="1:37" x14ac:dyDescent="0.25">
      <c r="A267" s="209"/>
      <c r="B267" s="232" t="s">
        <v>255</v>
      </c>
      <c r="C267" s="118">
        <v>26385.040089999999</v>
      </c>
      <c r="D267" s="119">
        <v>22789.254570000001</v>
      </c>
      <c r="E267" s="119">
        <v>13912.12558</v>
      </c>
      <c r="F267" s="119">
        <v>8877.1289900000011</v>
      </c>
      <c r="G267" s="121">
        <v>3595.7855199999999</v>
      </c>
      <c r="H267" s="211"/>
      <c r="I267" s="209"/>
      <c r="J267" s="232" t="s">
        <v>255</v>
      </c>
      <c r="K267" s="118">
        <v>36813.172009999995</v>
      </c>
      <c r="L267" s="119">
        <v>33230.06</v>
      </c>
      <c r="M267" s="119">
        <v>2931.15</v>
      </c>
      <c r="N267" s="119">
        <v>30298.91</v>
      </c>
      <c r="O267" s="119">
        <v>3583.1120100000003</v>
      </c>
      <c r="P267" s="119" t="s">
        <v>220</v>
      </c>
      <c r="Q267" s="121">
        <v>79.401120822532363</v>
      </c>
      <c r="R267" s="200"/>
      <c r="S267" s="209"/>
      <c r="T267" s="232" t="s">
        <v>255</v>
      </c>
      <c r="U267" s="87">
        <v>6</v>
      </c>
      <c r="V267" s="123">
        <v>6</v>
      </c>
      <c r="W267" s="123">
        <v>6</v>
      </c>
      <c r="X267" s="123">
        <v>6</v>
      </c>
      <c r="Y267" s="123">
        <v>5</v>
      </c>
      <c r="Z267" s="123">
        <v>5</v>
      </c>
      <c r="AA267" s="123">
        <v>6</v>
      </c>
      <c r="AB267" s="88">
        <v>6</v>
      </c>
      <c r="AC267" s="212"/>
      <c r="AD267" s="215"/>
      <c r="AE267" s="232" t="s">
        <v>251</v>
      </c>
      <c r="AF267" s="125">
        <v>21.004285714285714</v>
      </c>
      <c r="AG267" s="88">
        <v>222.00714285714284</v>
      </c>
      <c r="AH267" s="214"/>
      <c r="AI267" s="212"/>
      <c r="AJ267" s="212"/>
      <c r="AK267" s="212"/>
    </row>
    <row r="268" spans="1:37" x14ac:dyDescent="0.25">
      <c r="A268" s="209"/>
      <c r="B268" s="210" t="s">
        <v>234</v>
      </c>
      <c r="C268" s="100">
        <v>25626.816260000003</v>
      </c>
      <c r="D268" s="101">
        <v>22384.8328</v>
      </c>
      <c r="E268" s="101">
        <v>13472.709140000001</v>
      </c>
      <c r="F268" s="101">
        <v>8912.1236599999993</v>
      </c>
      <c r="G268" s="103">
        <v>3241.9834599999999</v>
      </c>
      <c r="H268" s="211"/>
      <c r="I268" s="209"/>
      <c r="J268" s="210" t="s">
        <v>234</v>
      </c>
      <c r="K268" s="100">
        <v>35891.178690000001</v>
      </c>
      <c r="L268" s="101">
        <v>32880.11</v>
      </c>
      <c r="M268" s="101">
        <v>2822.55</v>
      </c>
      <c r="N268" s="101">
        <v>30057.56</v>
      </c>
      <c r="O268" s="101">
        <v>3011.0686900000001</v>
      </c>
      <c r="P268" s="101" t="s">
        <v>220</v>
      </c>
      <c r="Q268" s="103">
        <v>77.940177998187977</v>
      </c>
      <c r="R268" s="200"/>
      <c r="S268" s="209"/>
      <c r="T268" s="210" t="s">
        <v>234</v>
      </c>
      <c r="U268" s="107">
        <v>6</v>
      </c>
      <c r="V268" s="109">
        <v>6</v>
      </c>
      <c r="W268" s="109">
        <v>6</v>
      </c>
      <c r="X268" s="109">
        <v>6</v>
      </c>
      <c r="Y268" s="109">
        <v>5</v>
      </c>
      <c r="Z268" s="109">
        <v>5</v>
      </c>
      <c r="AA268" s="109">
        <v>6</v>
      </c>
      <c r="AB268" s="113">
        <v>6</v>
      </c>
      <c r="AC268" s="212"/>
      <c r="AD268" s="215"/>
      <c r="AE268" s="210" t="s">
        <v>253</v>
      </c>
      <c r="AF268" s="111">
        <v>21.204500000000003</v>
      </c>
      <c r="AG268" s="113">
        <v>225.07499999999999</v>
      </c>
      <c r="AH268" s="214"/>
      <c r="AI268" s="212"/>
      <c r="AJ268" s="212"/>
      <c r="AK268" s="212"/>
    </row>
    <row r="269" spans="1:37" x14ac:dyDescent="0.25">
      <c r="A269" s="209"/>
      <c r="B269" s="232" t="s">
        <v>221</v>
      </c>
      <c r="C269" s="118">
        <v>24316.811089999999</v>
      </c>
      <c r="D269" s="119">
        <v>21477.734270000001</v>
      </c>
      <c r="E269" s="119">
        <v>12637.703240000001</v>
      </c>
      <c r="F269" s="119">
        <v>8840.0310300000001</v>
      </c>
      <c r="G269" s="121">
        <v>2839.0768199999998</v>
      </c>
      <c r="H269" s="211"/>
      <c r="I269" s="209"/>
      <c r="J269" s="232" t="s">
        <v>221</v>
      </c>
      <c r="K269" s="118">
        <v>35966.885459999998</v>
      </c>
      <c r="L269" s="119">
        <v>34213.699999999997</v>
      </c>
      <c r="M269" s="119">
        <v>2898.35</v>
      </c>
      <c r="N269" s="119">
        <v>31315.35</v>
      </c>
      <c r="O269" s="119">
        <v>1753.1854599999999</v>
      </c>
      <c r="P269" s="119" t="s">
        <v>220</v>
      </c>
      <c r="Q269" s="121">
        <v>71.073315923153586</v>
      </c>
      <c r="R269" s="200"/>
      <c r="S269" s="209"/>
      <c r="T269" s="232" t="s">
        <v>221</v>
      </c>
      <c r="U269" s="87">
        <v>6</v>
      </c>
      <c r="V269" s="123">
        <v>6</v>
      </c>
      <c r="W269" s="123">
        <v>6</v>
      </c>
      <c r="X269" s="123">
        <v>6</v>
      </c>
      <c r="Y269" s="123">
        <v>5</v>
      </c>
      <c r="Z269" s="123">
        <v>5</v>
      </c>
      <c r="AA269" s="123">
        <v>6</v>
      </c>
      <c r="AB269" s="88">
        <v>6</v>
      </c>
      <c r="AC269" s="212"/>
      <c r="AD269" s="215"/>
      <c r="AE269" s="232" t="s">
        <v>245</v>
      </c>
      <c r="AF269" s="125">
        <v>21.408333333333331</v>
      </c>
      <c r="AG269" s="88">
        <v>225.48333333333332</v>
      </c>
      <c r="AH269" s="214"/>
      <c r="AI269" s="212"/>
      <c r="AJ269" s="212"/>
      <c r="AK269" s="212"/>
    </row>
    <row r="270" spans="1:37" x14ac:dyDescent="0.25">
      <c r="A270" s="209"/>
      <c r="B270" s="210" t="s">
        <v>248</v>
      </c>
      <c r="C270" s="100">
        <v>24326.299849999999</v>
      </c>
      <c r="D270" s="101">
        <v>20473.424449999999</v>
      </c>
      <c r="E270" s="101">
        <v>11736.813840000001</v>
      </c>
      <c r="F270" s="101">
        <v>8736.6106099999997</v>
      </c>
      <c r="G270" s="103">
        <v>3852.8753999999999</v>
      </c>
      <c r="H270" s="211"/>
      <c r="I270" s="209"/>
      <c r="J270" s="210" t="s">
        <v>248</v>
      </c>
      <c r="K270" s="100">
        <v>37663.980879999996</v>
      </c>
      <c r="L270" s="101">
        <v>36092.629999999997</v>
      </c>
      <c r="M270" s="101">
        <v>2949.85</v>
      </c>
      <c r="N270" s="101">
        <v>33142.78</v>
      </c>
      <c r="O270" s="101">
        <v>1571.35088</v>
      </c>
      <c r="P270" s="101" t="s">
        <v>220</v>
      </c>
      <c r="Q270" s="103">
        <v>67.399632140966176</v>
      </c>
      <c r="R270" s="200"/>
      <c r="S270" s="209"/>
      <c r="T270" s="210" t="s">
        <v>248</v>
      </c>
      <c r="U270" s="107">
        <v>6</v>
      </c>
      <c r="V270" s="109">
        <v>6</v>
      </c>
      <c r="W270" s="109">
        <v>6</v>
      </c>
      <c r="X270" s="109">
        <v>6</v>
      </c>
      <c r="Y270" s="109">
        <v>5</v>
      </c>
      <c r="Z270" s="109">
        <v>5</v>
      </c>
      <c r="AA270" s="109">
        <v>6</v>
      </c>
      <c r="AB270" s="113">
        <v>6</v>
      </c>
      <c r="AC270" s="212"/>
      <c r="AD270" s="215"/>
      <c r="AE270" s="210" t="s">
        <v>249</v>
      </c>
      <c r="AF270" s="111">
        <v>21.432500000000001</v>
      </c>
      <c r="AG270" s="113">
        <v>225.15</v>
      </c>
      <c r="AH270" s="214"/>
      <c r="AI270" s="212"/>
      <c r="AJ270" s="212"/>
      <c r="AK270" s="212"/>
    </row>
    <row r="271" spans="1:37" x14ac:dyDescent="0.25">
      <c r="A271" s="209"/>
      <c r="B271" s="232" t="s">
        <v>251</v>
      </c>
      <c r="C271" s="118">
        <v>23687.374179999999</v>
      </c>
      <c r="D271" s="119">
        <v>19056.314059999997</v>
      </c>
      <c r="E271" s="119">
        <v>10854.7271</v>
      </c>
      <c r="F271" s="119">
        <v>8201.5869600000005</v>
      </c>
      <c r="G271" s="121">
        <v>4631.0601200000001</v>
      </c>
      <c r="H271" s="211"/>
      <c r="I271" s="209"/>
      <c r="J271" s="232" t="s">
        <v>251</v>
      </c>
      <c r="K271" s="118">
        <v>38794.006330000004</v>
      </c>
      <c r="L271" s="119">
        <v>37274.960000000006</v>
      </c>
      <c r="M271" s="119">
        <v>2909.05</v>
      </c>
      <c r="N271" s="119">
        <v>34365.910000000003</v>
      </c>
      <c r="O271" s="119">
        <v>1519.0463299999999</v>
      </c>
      <c r="P271" s="119" t="s">
        <v>220</v>
      </c>
      <c r="Q271" s="121">
        <v>63.547685041110689</v>
      </c>
      <c r="R271" s="200"/>
      <c r="S271" s="209"/>
      <c r="T271" s="232" t="s">
        <v>251</v>
      </c>
      <c r="U271" s="87">
        <v>6</v>
      </c>
      <c r="V271" s="123">
        <v>6</v>
      </c>
      <c r="W271" s="123">
        <v>6</v>
      </c>
      <c r="X271" s="123">
        <v>6</v>
      </c>
      <c r="Y271" s="123">
        <v>5</v>
      </c>
      <c r="Z271" s="123">
        <v>5</v>
      </c>
      <c r="AA271" s="123">
        <v>6</v>
      </c>
      <c r="AB271" s="88">
        <v>6</v>
      </c>
      <c r="AC271" s="212"/>
      <c r="AD271" s="234">
        <v>1914</v>
      </c>
      <c r="AE271" s="235" t="s">
        <v>247</v>
      </c>
      <c r="AF271" s="236">
        <v>20.84</v>
      </c>
      <c r="AG271" s="142">
        <v>218.45</v>
      </c>
      <c r="AH271" s="214"/>
      <c r="AI271" s="212"/>
      <c r="AJ271" s="212"/>
      <c r="AK271" s="212"/>
    </row>
    <row r="272" spans="1:37" x14ac:dyDescent="0.25">
      <c r="A272" s="209"/>
      <c r="B272" s="210" t="s">
        <v>253</v>
      </c>
      <c r="C272" s="100">
        <v>23496.017469999999</v>
      </c>
      <c r="D272" s="101">
        <v>19288.620210000001</v>
      </c>
      <c r="E272" s="101">
        <v>11139.195820000001</v>
      </c>
      <c r="F272" s="101">
        <v>8149.4243900000001</v>
      </c>
      <c r="G272" s="103">
        <v>4207.3972599999997</v>
      </c>
      <c r="H272" s="211"/>
      <c r="I272" s="209"/>
      <c r="J272" s="210" t="s">
        <v>253</v>
      </c>
      <c r="K272" s="100">
        <v>37105.597529999999</v>
      </c>
      <c r="L272" s="101">
        <v>35619.360000000001</v>
      </c>
      <c r="M272" s="101">
        <v>2812.05</v>
      </c>
      <c r="N272" s="101">
        <v>32807.31</v>
      </c>
      <c r="O272" s="101">
        <v>1486.2375299999999</v>
      </c>
      <c r="P272" s="101" t="s">
        <v>220</v>
      </c>
      <c r="Q272" s="103">
        <v>65.964176419789695</v>
      </c>
      <c r="R272" s="200"/>
      <c r="S272" s="209"/>
      <c r="T272" s="210" t="s">
        <v>253</v>
      </c>
      <c r="U272" s="107">
        <v>6</v>
      </c>
      <c r="V272" s="109">
        <v>6</v>
      </c>
      <c r="W272" s="109">
        <v>6</v>
      </c>
      <c r="X272" s="109">
        <v>6</v>
      </c>
      <c r="Y272" s="109">
        <v>5</v>
      </c>
      <c r="Z272" s="109">
        <v>5</v>
      </c>
      <c r="AA272" s="109">
        <v>6</v>
      </c>
      <c r="AB272" s="113">
        <v>6</v>
      </c>
      <c r="AC272" s="212"/>
      <c r="AD272" s="212"/>
      <c r="AE272" s="212"/>
      <c r="AF272" s="212"/>
      <c r="AG272" s="212"/>
      <c r="AH272" s="214"/>
      <c r="AI272" s="212"/>
      <c r="AJ272" s="212"/>
      <c r="AK272" s="212"/>
    </row>
    <row r="273" spans="1:37" x14ac:dyDescent="0.25">
      <c r="A273" s="209"/>
      <c r="B273" s="232" t="s">
        <v>245</v>
      </c>
      <c r="C273" s="118">
        <v>23581.848259999999</v>
      </c>
      <c r="D273" s="119">
        <v>19253.108749999999</v>
      </c>
      <c r="E273" s="119">
        <v>11108.761990000001</v>
      </c>
      <c r="F273" s="119">
        <v>8144.3467599999994</v>
      </c>
      <c r="G273" s="121">
        <v>4328.7395099999994</v>
      </c>
      <c r="H273" s="211"/>
      <c r="I273" s="209"/>
      <c r="J273" s="232" t="s">
        <v>245</v>
      </c>
      <c r="K273" s="118">
        <v>35199.705809999999</v>
      </c>
      <c r="L273" s="119">
        <v>32956.47</v>
      </c>
      <c r="M273" s="119">
        <v>2676.45</v>
      </c>
      <c r="N273" s="119">
        <v>30280.02</v>
      </c>
      <c r="O273" s="119">
        <v>2243.2358099999997</v>
      </c>
      <c r="P273" s="119" t="s">
        <v>220</v>
      </c>
      <c r="Q273" s="121">
        <v>71.554533176641783</v>
      </c>
      <c r="R273" s="200"/>
      <c r="S273" s="209"/>
      <c r="T273" s="232" t="s">
        <v>245</v>
      </c>
      <c r="U273" s="87">
        <v>6</v>
      </c>
      <c r="V273" s="123">
        <v>6</v>
      </c>
      <c r="W273" s="123">
        <v>6</v>
      </c>
      <c r="X273" s="123">
        <v>6</v>
      </c>
      <c r="Y273" s="123">
        <v>5</v>
      </c>
      <c r="Z273" s="123">
        <v>5</v>
      </c>
      <c r="AA273" s="123">
        <v>6</v>
      </c>
      <c r="AB273" s="88">
        <v>6</v>
      </c>
      <c r="AC273" s="212"/>
      <c r="AD273" s="212"/>
      <c r="AE273" s="212"/>
      <c r="AF273" s="212"/>
      <c r="AG273" s="212"/>
      <c r="AH273" s="214"/>
      <c r="AI273" s="212"/>
      <c r="AJ273" s="212"/>
      <c r="AK273" s="212"/>
    </row>
    <row r="274" spans="1:37" x14ac:dyDescent="0.25">
      <c r="A274" s="209"/>
      <c r="B274" s="210" t="s">
        <v>249</v>
      </c>
      <c r="C274" s="100">
        <v>22360.311409999998</v>
      </c>
      <c r="D274" s="101">
        <v>19347.57157</v>
      </c>
      <c r="E274" s="101">
        <v>11100.19318</v>
      </c>
      <c r="F274" s="101">
        <v>8247.3783899999999</v>
      </c>
      <c r="G274" s="103">
        <v>3012.7398399999997</v>
      </c>
      <c r="H274" s="211"/>
      <c r="I274" s="209"/>
      <c r="J274" s="210" t="s">
        <v>249</v>
      </c>
      <c r="K274" s="100">
        <v>32791.321340000002</v>
      </c>
      <c r="L274" s="101">
        <v>30230.79</v>
      </c>
      <c r="M274" s="101">
        <v>2278.65</v>
      </c>
      <c r="N274" s="101">
        <v>27952.14</v>
      </c>
      <c r="O274" s="101">
        <v>2560.53134</v>
      </c>
      <c r="P274" s="101" t="s">
        <v>220</v>
      </c>
      <c r="Q274" s="103">
        <v>73.965355883852183</v>
      </c>
      <c r="R274" s="200"/>
      <c r="S274" s="209"/>
      <c r="T274" s="210" t="s">
        <v>249</v>
      </c>
      <c r="U274" s="107">
        <v>6</v>
      </c>
      <c r="V274" s="109">
        <v>6</v>
      </c>
      <c r="W274" s="109">
        <v>6</v>
      </c>
      <c r="X274" s="109">
        <v>6</v>
      </c>
      <c r="Y274" s="109">
        <v>5</v>
      </c>
      <c r="Z274" s="109">
        <v>5</v>
      </c>
      <c r="AA274" s="109">
        <v>6</v>
      </c>
      <c r="AB274" s="113">
        <v>6</v>
      </c>
      <c r="AC274" s="212"/>
      <c r="AD274" s="212"/>
      <c r="AE274" s="212"/>
      <c r="AF274" s="212"/>
      <c r="AG274" s="212"/>
      <c r="AH274" s="214"/>
      <c r="AI274" s="212"/>
      <c r="AJ274" s="212"/>
      <c r="AK274" s="212"/>
    </row>
    <row r="275" spans="1:37" x14ac:dyDescent="0.25">
      <c r="A275" s="209" t="s">
        <v>276</v>
      </c>
      <c r="B275" s="232" t="s">
        <v>247</v>
      </c>
      <c r="C275" s="118">
        <v>23842.978509999997</v>
      </c>
      <c r="D275" s="119">
        <v>20255.107250000001</v>
      </c>
      <c r="E275" s="119">
        <v>11991.472669999999</v>
      </c>
      <c r="F275" s="119">
        <v>8263.6345799999999</v>
      </c>
      <c r="G275" s="121">
        <v>3587.8712599999999</v>
      </c>
      <c r="H275" s="211"/>
      <c r="I275" s="209" t="s">
        <v>276</v>
      </c>
      <c r="J275" s="232" t="s">
        <v>247</v>
      </c>
      <c r="K275" s="118">
        <v>33435.815470000001</v>
      </c>
      <c r="L275" s="119">
        <v>30680.62</v>
      </c>
      <c r="M275" s="119">
        <v>3279.03</v>
      </c>
      <c r="N275" s="119">
        <v>27401.59</v>
      </c>
      <c r="O275" s="119">
        <v>2755.1954699999997</v>
      </c>
      <c r="P275" s="119" t="s">
        <v>220</v>
      </c>
      <c r="Q275" s="121">
        <v>77.713483332475022</v>
      </c>
      <c r="R275" s="200"/>
      <c r="S275" s="209" t="s">
        <v>276</v>
      </c>
      <c r="T275" s="232" t="s">
        <v>247</v>
      </c>
      <c r="U275" s="87">
        <v>6</v>
      </c>
      <c r="V275" s="123">
        <v>6</v>
      </c>
      <c r="W275" s="123">
        <v>6</v>
      </c>
      <c r="X275" s="123">
        <v>6</v>
      </c>
      <c r="Y275" s="123">
        <v>5</v>
      </c>
      <c r="Z275" s="123">
        <v>5</v>
      </c>
      <c r="AA275" s="123">
        <v>6</v>
      </c>
      <c r="AB275" s="88">
        <v>6</v>
      </c>
      <c r="AC275" s="212"/>
      <c r="AD275" s="212"/>
      <c r="AE275" s="212"/>
      <c r="AF275" s="212"/>
      <c r="AG275" s="212"/>
      <c r="AH275" s="214"/>
      <c r="AI275" s="212"/>
      <c r="AJ275" s="212"/>
      <c r="AK275" s="212"/>
    </row>
    <row r="276" spans="1:37" x14ac:dyDescent="0.25">
      <c r="A276" s="209"/>
      <c r="B276" s="210" t="s">
        <v>250</v>
      </c>
      <c r="C276" s="100">
        <v>25239.127780000003</v>
      </c>
      <c r="D276" s="101">
        <v>21041.14014</v>
      </c>
      <c r="E276" s="101">
        <v>12769.14782</v>
      </c>
      <c r="F276" s="101">
        <v>8271.9923200000012</v>
      </c>
      <c r="G276" s="103">
        <v>4197.9876399999994</v>
      </c>
      <c r="H276" s="211"/>
      <c r="I276" s="209"/>
      <c r="J276" s="210" t="s">
        <v>250</v>
      </c>
      <c r="K276" s="100">
        <v>34913.561850000006</v>
      </c>
      <c r="L276" s="101">
        <v>31458.940000000002</v>
      </c>
      <c r="M276" s="101">
        <v>3767.61</v>
      </c>
      <c r="N276" s="101">
        <v>27691.33</v>
      </c>
      <c r="O276" s="101">
        <v>3454.62185</v>
      </c>
      <c r="P276" s="101" t="s">
        <v>220</v>
      </c>
      <c r="Q276" s="103">
        <v>80.228792769241437</v>
      </c>
      <c r="R276" s="200"/>
      <c r="S276" s="209"/>
      <c r="T276" s="210" t="s">
        <v>250</v>
      </c>
      <c r="U276" s="107">
        <v>6</v>
      </c>
      <c r="V276" s="109">
        <v>6</v>
      </c>
      <c r="W276" s="109">
        <v>6</v>
      </c>
      <c r="X276" s="109">
        <v>6</v>
      </c>
      <c r="Y276" s="109">
        <v>5</v>
      </c>
      <c r="Z276" s="109">
        <v>5</v>
      </c>
      <c r="AA276" s="109">
        <v>6</v>
      </c>
      <c r="AB276" s="113">
        <v>6</v>
      </c>
      <c r="AC276" s="212"/>
      <c r="AD276" s="212"/>
      <c r="AE276" s="212"/>
      <c r="AF276" s="212"/>
      <c r="AG276" s="212"/>
      <c r="AH276" s="214"/>
      <c r="AI276" s="212"/>
      <c r="AJ276" s="212"/>
      <c r="AK276" s="212"/>
    </row>
    <row r="277" spans="1:37" x14ac:dyDescent="0.25">
      <c r="A277" s="209"/>
      <c r="B277" s="232" t="s">
        <v>232</v>
      </c>
      <c r="C277" s="118">
        <v>25462.758129999998</v>
      </c>
      <c r="D277" s="119">
        <v>21556.93795</v>
      </c>
      <c r="E277" s="119">
        <v>13247.771990000001</v>
      </c>
      <c r="F277" s="119">
        <v>8309.1659600000003</v>
      </c>
      <c r="G277" s="121">
        <v>3905.8201800000002</v>
      </c>
      <c r="H277" s="211"/>
      <c r="I277" s="209"/>
      <c r="J277" s="232" t="s">
        <v>232</v>
      </c>
      <c r="K277" s="118">
        <v>36222.260319999994</v>
      </c>
      <c r="L277" s="119">
        <v>32446.589999999997</v>
      </c>
      <c r="M277" s="119">
        <v>4469.83</v>
      </c>
      <c r="N277" s="119">
        <v>27976.76</v>
      </c>
      <c r="O277" s="119">
        <v>3775.6703200000002</v>
      </c>
      <c r="P277" s="119" t="s">
        <v>220</v>
      </c>
      <c r="Q277" s="121">
        <v>78.47591420238615</v>
      </c>
      <c r="R277" s="200"/>
      <c r="S277" s="209"/>
      <c r="T277" s="232" t="s">
        <v>232</v>
      </c>
      <c r="U277" s="87">
        <v>6</v>
      </c>
      <c r="V277" s="123">
        <v>6</v>
      </c>
      <c r="W277" s="123">
        <v>6</v>
      </c>
      <c r="X277" s="123">
        <v>6</v>
      </c>
      <c r="Y277" s="123">
        <v>5</v>
      </c>
      <c r="Z277" s="123">
        <v>5</v>
      </c>
      <c r="AA277" s="123">
        <v>6</v>
      </c>
      <c r="AB277" s="88">
        <v>6</v>
      </c>
      <c r="AC277" s="212"/>
      <c r="AD277" s="212"/>
      <c r="AE277" s="212"/>
      <c r="AF277" s="212"/>
      <c r="AG277" s="212"/>
      <c r="AH277" s="214"/>
      <c r="AI277" s="212"/>
      <c r="AJ277" s="212"/>
      <c r="AK277" s="212"/>
    </row>
    <row r="278" spans="1:37" x14ac:dyDescent="0.25">
      <c r="A278" s="209"/>
      <c r="B278" s="210" t="s">
        <v>254</v>
      </c>
      <c r="C278" s="100">
        <v>25523.539000000001</v>
      </c>
      <c r="D278" s="101">
        <v>21867.978320000002</v>
      </c>
      <c r="E278" s="101">
        <v>13512.25403</v>
      </c>
      <c r="F278" s="101">
        <v>8355.7242900000001</v>
      </c>
      <c r="G278" s="103">
        <v>3655.56068</v>
      </c>
      <c r="H278" s="211"/>
      <c r="I278" s="209"/>
      <c r="J278" s="210" t="s">
        <v>254</v>
      </c>
      <c r="K278" s="100">
        <v>36049.159159999996</v>
      </c>
      <c r="L278" s="101">
        <v>32593.46</v>
      </c>
      <c r="M278" s="101">
        <v>4785.42</v>
      </c>
      <c r="N278" s="101">
        <v>27808.04</v>
      </c>
      <c r="O278" s="101">
        <v>3455.6991600000001</v>
      </c>
      <c r="P278" s="101" t="s">
        <v>220</v>
      </c>
      <c r="Q278" s="103">
        <v>78.308774214213528</v>
      </c>
      <c r="R278" s="200"/>
      <c r="S278" s="209"/>
      <c r="T278" s="210" t="s">
        <v>254</v>
      </c>
      <c r="U278" s="107">
        <v>6</v>
      </c>
      <c r="V278" s="109">
        <v>6</v>
      </c>
      <c r="W278" s="109">
        <v>6</v>
      </c>
      <c r="X278" s="109">
        <v>6</v>
      </c>
      <c r="Y278" s="109">
        <v>5</v>
      </c>
      <c r="Z278" s="109">
        <v>5</v>
      </c>
      <c r="AA278" s="109">
        <v>6</v>
      </c>
      <c r="AB278" s="113">
        <v>6</v>
      </c>
      <c r="AC278" s="212"/>
      <c r="AD278" s="212"/>
      <c r="AE278" s="212"/>
      <c r="AF278" s="212"/>
      <c r="AG278" s="212"/>
      <c r="AH278" s="214"/>
      <c r="AI278" s="212"/>
      <c r="AJ278" s="212"/>
      <c r="AK278" s="212"/>
    </row>
    <row r="279" spans="1:37" x14ac:dyDescent="0.25">
      <c r="A279" s="209"/>
      <c r="B279" s="232" t="s">
        <v>255</v>
      </c>
      <c r="C279" s="118">
        <v>24984.926770000002</v>
      </c>
      <c r="D279" s="119">
        <v>21522.965990000001</v>
      </c>
      <c r="E279" s="119">
        <v>13109.68606</v>
      </c>
      <c r="F279" s="119">
        <v>8413.2799300000006</v>
      </c>
      <c r="G279" s="121">
        <v>3461.9607799999999</v>
      </c>
      <c r="H279" s="211"/>
      <c r="I279" s="209"/>
      <c r="J279" s="232" t="s">
        <v>255</v>
      </c>
      <c r="K279" s="118">
        <v>35582.759270000002</v>
      </c>
      <c r="L279" s="119">
        <v>32175.64</v>
      </c>
      <c r="M279" s="119">
        <v>4514.16</v>
      </c>
      <c r="N279" s="119">
        <v>27661.48</v>
      </c>
      <c r="O279" s="119">
        <v>3407.1192700000001</v>
      </c>
      <c r="P279" s="119" t="s">
        <v>220</v>
      </c>
      <c r="Q279" s="121">
        <v>77.651685467639496</v>
      </c>
      <c r="R279" s="200"/>
      <c r="S279" s="209"/>
      <c r="T279" s="232" t="s">
        <v>255</v>
      </c>
      <c r="U279" s="87">
        <v>6</v>
      </c>
      <c r="V279" s="123">
        <v>6</v>
      </c>
      <c r="W279" s="123">
        <v>6</v>
      </c>
      <c r="X279" s="123">
        <v>6</v>
      </c>
      <c r="Y279" s="123">
        <v>5</v>
      </c>
      <c r="Z279" s="123">
        <v>5</v>
      </c>
      <c r="AA279" s="123">
        <v>6</v>
      </c>
      <c r="AB279" s="88">
        <v>6</v>
      </c>
      <c r="AC279" s="212"/>
      <c r="AD279" s="212"/>
      <c r="AE279" s="212"/>
      <c r="AF279" s="212"/>
      <c r="AG279" s="212"/>
      <c r="AH279" s="237"/>
      <c r="AI279" s="212"/>
      <c r="AJ279" s="212"/>
      <c r="AK279" s="212"/>
    </row>
    <row r="280" spans="1:37" x14ac:dyDescent="0.25">
      <c r="A280" s="209"/>
      <c r="B280" s="210" t="s">
        <v>234</v>
      </c>
      <c r="C280" s="100">
        <v>25475.983670000001</v>
      </c>
      <c r="D280" s="101">
        <v>22072.662250000001</v>
      </c>
      <c r="E280" s="101">
        <v>13546.388849999999</v>
      </c>
      <c r="F280" s="101">
        <v>8526.2734</v>
      </c>
      <c r="G280" s="103">
        <v>3403.3214199999998</v>
      </c>
      <c r="H280" s="211"/>
      <c r="I280" s="209"/>
      <c r="J280" s="210" t="s">
        <v>234</v>
      </c>
      <c r="K280" s="100">
        <v>35650.73414</v>
      </c>
      <c r="L280" s="101">
        <v>31638.04</v>
      </c>
      <c r="M280" s="101">
        <v>4060.9400000000005</v>
      </c>
      <c r="N280" s="101">
        <v>27577.1</v>
      </c>
      <c r="O280" s="101">
        <v>4012.6941400000001</v>
      </c>
      <c r="P280" s="101" t="s">
        <v>220</v>
      </c>
      <c r="Q280" s="103">
        <v>80.523267781442854</v>
      </c>
      <c r="R280" s="200"/>
      <c r="S280" s="209"/>
      <c r="T280" s="210" t="s">
        <v>234</v>
      </c>
      <c r="U280" s="107">
        <v>6</v>
      </c>
      <c r="V280" s="109">
        <v>6</v>
      </c>
      <c r="W280" s="109">
        <v>6</v>
      </c>
      <c r="X280" s="109">
        <v>6</v>
      </c>
      <c r="Y280" s="109">
        <v>5</v>
      </c>
      <c r="Z280" s="109">
        <v>5</v>
      </c>
      <c r="AA280" s="109">
        <v>6</v>
      </c>
      <c r="AB280" s="113">
        <v>6</v>
      </c>
      <c r="AC280" s="212"/>
      <c r="AD280" s="212"/>
      <c r="AE280" s="212"/>
      <c r="AF280" s="212"/>
      <c r="AG280" s="212"/>
      <c r="AH280" s="237"/>
      <c r="AI280" s="212"/>
      <c r="AJ280" s="212"/>
      <c r="AK280" s="212"/>
    </row>
    <row r="281" spans="1:37" x14ac:dyDescent="0.25">
      <c r="A281" s="209"/>
      <c r="B281" s="232" t="s">
        <v>221</v>
      </c>
      <c r="C281" s="118">
        <v>26972.316609999998</v>
      </c>
      <c r="D281" s="119">
        <v>22488.103139999999</v>
      </c>
      <c r="E281" s="119">
        <v>14007.009759999999</v>
      </c>
      <c r="F281" s="119">
        <v>8481.0933800000003</v>
      </c>
      <c r="G281" s="121">
        <v>4484.2134699999997</v>
      </c>
      <c r="H281" s="211"/>
      <c r="I281" s="209"/>
      <c r="J281" s="232" t="s">
        <v>221</v>
      </c>
      <c r="K281" s="118">
        <v>38669.342820000005</v>
      </c>
      <c r="L281" s="119">
        <v>34434.980000000003</v>
      </c>
      <c r="M281" s="119">
        <v>5348.6</v>
      </c>
      <c r="N281" s="119">
        <v>29086.38</v>
      </c>
      <c r="O281" s="119">
        <v>4234.3628200000003</v>
      </c>
      <c r="P281" s="119" t="s">
        <v>220</v>
      </c>
      <c r="Q281" s="121">
        <v>78.328248223173048</v>
      </c>
      <c r="R281" s="200"/>
      <c r="S281" s="209"/>
      <c r="T281" s="232" t="s">
        <v>221</v>
      </c>
      <c r="U281" s="87">
        <v>6</v>
      </c>
      <c r="V281" s="123">
        <v>6</v>
      </c>
      <c r="W281" s="123">
        <v>6</v>
      </c>
      <c r="X281" s="123">
        <v>6</v>
      </c>
      <c r="Y281" s="123">
        <v>5</v>
      </c>
      <c r="Z281" s="123">
        <v>5</v>
      </c>
      <c r="AA281" s="123">
        <v>6</v>
      </c>
      <c r="AB281" s="88">
        <v>6</v>
      </c>
      <c r="AC281" s="212"/>
      <c r="AD281" s="212"/>
      <c r="AE281" s="212"/>
      <c r="AF281" s="212"/>
      <c r="AG281" s="212"/>
      <c r="AH281" s="237"/>
      <c r="AI281" s="212"/>
      <c r="AJ281" s="212"/>
      <c r="AK281" s="212"/>
    </row>
    <row r="282" spans="1:37" x14ac:dyDescent="0.25">
      <c r="A282" s="209"/>
      <c r="B282" s="210" t="s">
        <v>248</v>
      </c>
      <c r="C282" s="100">
        <v>26746.338049999998</v>
      </c>
      <c r="D282" s="101">
        <v>21967.938169999998</v>
      </c>
      <c r="E282" s="101">
        <v>13978.19378</v>
      </c>
      <c r="F282" s="101">
        <v>7989.7443899999998</v>
      </c>
      <c r="G282" s="103">
        <v>4778.3998799999999</v>
      </c>
      <c r="H282" s="211"/>
      <c r="I282" s="209"/>
      <c r="J282" s="210" t="s">
        <v>248</v>
      </c>
      <c r="K282" s="100">
        <v>39885.904419999999</v>
      </c>
      <c r="L282" s="101">
        <v>38391.29</v>
      </c>
      <c r="M282" s="101">
        <v>8788.5400000000009</v>
      </c>
      <c r="N282" s="101">
        <v>29602.75</v>
      </c>
      <c r="O282" s="101">
        <v>1494.6144199999999</v>
      </c>
      <c r="P282" s="101" t="s">
        <v>220</v>
      </c>
      <c r="Q282" s="103">
        <v>69.667724241618345</v>
      </c>
      <c r="R282" s="200"/>
      <c r="S282" s="209"/>
      <c r="T282" s="210" t="s">
        <v>248</v>
      </c>
      <c r="U282" s="107">
        <v>6</v>
      </c>
      <c r="V282" s="109">
        <v>6</v>
      </c>
      <c r="W282" s="109">
        <v>6</v>
      </c>
      <c r="X282" s="109">
        <v>6</v>
      </c>
      <c r="Y282" s="109">
        <v>5</v>
      </c>
      <c r="Z282" s="109">
        <v>5</v>
      </c>
      <c r="AA282" s="109">
        <v>6</v>
      </c>
      <c r="AB282" s="113">
        <v>6</v>
      </c>
      <c r="AC282" s="212"/>
      <c r="AD282" s="212"/>
      <c r="AE282" s="212"/>
      <c r="AF282" s="212"/>
      <c r="AG282" s="212"/>
      <c r="AH282" s="212"/>
      <c r="AI282" s="212"/>
      <c r="AJ282" s="212"/>
      <c r="AK282" s="212"/>
    </row>
    <row r="283" spans="1:37" x14ac:dyDescent="0.25">
      <c r="A283" s="209"/>
      <c r="B283" s="232" t="s">
        <v>251</v>
      </c>
      <c r="C283" s="118">
        <v>27855.152450000001</v>
      </c>
      <c r="D283" s="119">
        <v>22417.49883</v>
      </c>
      <c r="E283" s="119">
        <v>14975.617880000002</v>
      </c>
      <c r="F283" s="119">
        <v>7441.8809499999998</v>
      </c>
      <c r="G283" s="121">
        <v>5437.65362</v>
      </c>
      <c r="H283" s="211"/>
      <c r="I283" s="209"/>
      <c r="J283" s="232" t="s">
        <v>251</v>
      </c>
      <c r="K283" s="118">
        <v>43237.239669999995</v>
      </c>
      <c r="L283" s="119">
        <v>41639.589999999997</v>
      </c>
      <c r="M283" s="119">
        <v>11195.39</v>
      </c>
      <c r="N283" s="119">
        <v>30444.2</v>
      </c>
      <c r="O283" s="119">
        <v>1597.64967</v>
      </c>
      <c r="P283" s="119" t="s">
        <v>220</v>
      </c>
      <c r="Q283" s="121">
        <v>66.895837471022176</v>
      </c>
      <c r="R283" s="200"/>
      <c r="S283" s="209"/>
      <c r="T283" s="232" t="s">
        <v>251</v>
      </c>
      <c r="U283" s="87">
        <v>6</v>
      </c>
      <c r="V283" s="123">
        <v>6</v>
      </c>
      <c r="W283" s="123">
        <v>6</v>
      </c>
      <c r="X283" s="123">
        <v>6</v>
      </c>
      <c r="Y283" s="123">
        <v>5</v>
      </c>
      <c r="Z283" s="123">
        <v>5</v>
      </c>
      <c r="AA283" s="123">
        <v>6</v>
      </c>
      <c r="AB283" s="88">
        <v>6</v>
      </c>
      <c r="AC283" s="212"/>
      <c r="AD283" s="212"/>
      <c r="AE283" s="212"/>
      <c r="AF283" s="212"/>
      <c r="AG283" s="212"/>
      <c r="AH283" s="212"/>
      <c r="AI283" s="212"/>
      <c r="AJ283" s="212"/>
      <c r="AK283" s="212"/>
    </row>
    <row r="284" spans="1:37" x14ac:dyDescent="0.25">
      <c r="A284" s="209"/>
      <c r="B284" s="210" t="s">
        <v>253</v>
      </c>
      <c r="C284" s="100">
        <v>27606.564490000001</v>
      </c>
      <c r="D284" s="101">
        <v>22435.79003</v>
      </c>
      <c r="E284" s="101">
        <v>15086.789070000001</v>
      </c>
      <c r="F284" s="101">
        <v>7349.0009600000003</v>
      </c>
      <c r="G284" s="103">
        <v>5170.7744599999996</v>
      </c>
      <c r="H284" s="211"/>
      <c r="I284" s="209"/>
      <c r="J284" s="210" t="s">
        <v>253</v>
      </c>
      <c r="K284" s="100">
        <v>44472.592320000003</v>
      </c>
      <c r="L284" s="101">
        <v>42504.79</v>
      </c>
      <c r="M284" s="101">
        <v>11286.35</v>
      </c>
      <c r="N284" s="101">
        <v>31218.44</v>
      </c>
      <c r="O284" s="101">
        <v>1967.80232</v>
      </c>
      <c r="P284" s="101" t="s">
        <v>220</v>
      </c>
      <c r="Q284" s="103">
        <v>64.949302161003502</v>
      </c>
      <c r="R284" s="200"/>
      <c r="S284" s="209"/>
      <c r="T284" s="210" t="s">
        <v>253</v>
      </c>
      <c r="U284" s="107">
        <v>6</v>
      </c>
      <c r="V284" s="109">
        <v>6</v>
      </c>
      <c r="W284" s="109">
        <v>6</v>
      </c>
      <c r="X284" s="109">
        <v>6</v>
      </c>
      <c r="Y284" s="109">
        <v>5</v>
      </c>
      <c r="Z284" s="109">
        <v>5</v>
      </c>
      <c r="AA284" s="109">
        <v>6</v>
      </c>
      <c r="AB284" s="113">
        <v>6</v>
      </c>
      <c r="AC284" s="212"/>
      <c r="AD284" s="212"/>
      <c r="AE284" s="212"/>
      <c r="AF284" s="212"/>
      <c r="AG284" s="212"/>
      <c r="AH284" s="212"/>
      <c r="AI284" s="212"/>
      <c r="AJ284" s="212"/>
      <c r="AK284" s="212"/>
    </row>
    <row r="285" spans="1:37" x14ac:dyDescent="0.25">
      <c r="A285" s="209"/>
      <c r="B285" s="232" t="s">
        <v>245</v>
      </c>
      <c r="C285" s="118">
        <v>25611.474879999998</v>
      </c>
      <c r="D285" s="119">
        <v>21614.629270000001</v>
      </c>
      <c r="E285" s="119">
        <v>14302.934279999999</v>
      </c>
      <c r="F285" s="119">
        <v>7311.69499</v>
      </c>
      <c r="G285" s="121">
        <v>3996.8456099999999</v>
      </c>
      <c r="H285" s="211"/>
      <c r="I285" s="209"/>
      <c r="J285" s="232" t="s">
        <v>245</v>
      </c>
      <c r="K285" s="118">
        <v>41822.215970000005</v>
      </c>
      <c r="L285" s="119">
        <v>39875.94</v>
      </c>
      <c r="M285" s="119">
        <v>9453.3799999999992</v>
      </c>
      <c r="N285" s="119">
        <v>30422.560000000001</v>
      </c>
      <c r="O285" s="119">
        <v>1946.2759700000001</v>
      </c>
      <c r="P285" s="119" t="s">
        <v>220</v>
      </c>
      <c r="Q285" s="121">
        <v>64.22789000083759</v>
      </c>
      <c r="R285" s="200"/>
      <c r="S285" s="209"/>
      <c r="T285" s="232" t="s">
        <v>245</v>
      </c>
      <c r="U285" s="87">
        <v>6</v>
      </c>
      <c r="V285" s="123">
        <v>6</v>
      </c>
      <c r="W285" s="123">
        <v>6</v>
      </c>
      <c r="X285" s="123">
        <v>6</v>
      </c>
      <c r="Y285" s="123">
        <v>5</v>
      </c>
      <c r="Z285" s="123">
        <v>5</v>
      </c>
      <c r="AA285" s="123">
        <v>6</v>
      </c>
      <c r="AB285" s="88">
        <v>6</v>
      </c>
      <c r="AC285" s="212"/>
      <c r="AD285" s="212"/>
      <c r="AE285" s="212"/>
      <c r="AF285" s="212"/>
      <c r="AG285" s="212"/>
      <c r="AH285" s="212"/>
      <c r="AI285" s="212"/>
      <c r="AJ285" s="212"/>
      <c r="AK285" s="212"/>
    </row>
    <row r="286" spans="1:37" x14ac:dyDescent="0.25">
      <c r="A286" s="209"/>
      <c r="B286" s="210" t="s">
        <v>249</v>
      </c>
      <c r="C286" s="100">
        <v>24915.06884</v>
      </c>
      <c r="D286" s="101">
        <v>21532.459719999999</v>
      </c>
      <c r="E286" s="101">
        <v>14097.49217</v>
      </c>
      <c r="F286" s="101">
        <v>7434.9675499999994</v>
      </c>
      <c r="G286" s="103">
        <v>3382.6091200000001</v>
      </c>
      <c r="H286" s="211"/>
      <c r="I286" s="209"/>
      <c r="J286" s="210" t="s">
        <v>249</v>
      </c>
      <c r="K286" s="100">
        <v>40012.110029999996</v>
      </c>
      <c r="L286" s="101">
        <v>37363.619999999995</v>
      </c>
      <c r="M286" s="101">
        <v>7556.57</v>
      </c>
      <c r="N286" s="101">
        <v>29807.05</v>
      </c>
      <c r="O286" s="101">
        <v>2648.4900299999999</v>
      </c>
      <c r="P286" s="101" t="s">
        <v>220</v>
      </c>
      <c r="Q286" s="103">
        <v>66.682695199233905</v>
      </c>
      <c r="R286" s="200"/>
      <c r="S286" s="209"/>
      <c r="T286" s="210" t="s">
        <v>249</v>
      </c>
      <c r="U286" s="107">
        <v>6</v>
      </c>
      <c r="V286" s="109">
        <v>6</v>
      </c>
      <c r="W286" s="109">
        <v>6</v>
      </c>
      <c r="X286" s="109">
        <v>6</v>
      </c>
      <c r="Y286" s="109">
        <v>5</v>
      </c>
      <c r="Z286" s="109">
        <v>5</v>
      </c>
      <c r="AA286" s="109">
        <v>6</v>
      </c>
      <c r="AB286" s="113">
        <v>6</v>
      </c>
      <c r="AC286" s="212"/>
      <c r="AD286" s="212"/>
      <c r="AE286" s="212"/>
      <c r="AF286" s="212"/>
      <c r="AG286" s="212"/>
      <c r="AH286" s="212"/>
      <c r="AI286" s="212"/>
      <c r="AJ286" s="212"/>
      <c r="AK286" s="212"/>
    </row>
    <row r="287" spans="1:37" x14ac:dyDescent="0.25">
      <c r="A287" s="209" t="s">
        <v>277</v>
      </c>
      <c r="B287" s="232" t="s">
        <v>247</v>
      </c>
      <c r="C287" s="118">
        <v>23278.493920000001</v>
      </c>
      <c r="D287" s="119">
        <v>20378.505980000002</v>
      </c>
      <c r="E287" s="119">
        <v>12928.168180000001</v>
      </c>
      <c r="F287" s="119">
        <v>7450.3378000000002</v>
      </c>
      <c r="G287" s="121">
        <v>2899.98794</v>
      </c>
      <c r="H287" s="211"/>
      <c r="I287" s="209" t="s">
        <v>277</v>
      </c>
      <c r="J287" s="232" t="s">
        <v>247</v>
      </c>
      <c r="K287" s="118">
        <f>L287+O287+P287</f>
        <v>36291.065459999991</v>
      </c>
      <c r="L287" s="119">
        <v>34839.379999999997</v>
      </c>
      <c r="M287" s="119">
        <v>6327.69</v>
      </c>
      <c r="N287" s="119">
        <v>28511.69</v>
      </c>
      <c r="O287" s="119">
        <v>1142.09546</v>
      </c>
      <c r="P287" s="119">
        <v>309.58999999999997</v>
      </c>
      <c r="Q287" s="121">
        <v>66.816613613675102</v>
      </c>
      <c r="R287" s="200"/>
      <c r="S287" s="209" t="s">
        <v>277</v>
      </c>
      <c r="T287" s="232" t="s">
        <v>247</v>
      </c>
      <c r="U287" s="87">
        <v>6</v>
      </c>
      <c r="V287" s="123">
        <v>6</v>
      </c>
      <c r="W287" s="123">
        <v>6</v>
      </c>
      <c r="X287" s="123">
        <v>6</v>
      </c>
      <c r="Y287" s="123">
        <v>5</v>
      </c>
      <c r="Z287" s="123">
        <v>5</v>
      </c>
      <c r="AA287" s="123">
        <v>6</v>
      </c>
      <c r="AB287" s="88">
        <v>6</v>
      </c>
      <c r="AC287" s="212"/>
      <c r="AD287" s="212"/>
      <c r="AE287" s="212"/>
      <c r="AF287" s="212"/>
      <c r="AG287" s="212"/>
      <c r="AH287" s="212"/>
      <c r="AI287" s="212"/>
      <c r="AJ287" s="212"/>
      <c r="AK287" s="212"/>
    </row>
    <row r="288" spans="1:37" x14ac:dyDescent="0.25">
      <c r="A288" s="209"/>
      <c r="B288" s="210" t="s">
        <v>250</v>
      </c>
      <c r="C288" s="100">
        <v>21710.838410000004</v>
      </c>
      <c r="D288" s="101">
        <v>19291.940580000002</v>
      </c>
      <c r="E288" s="101">
        <v>11814.520470000001</v>
      </c>
      <c r="F288" s="101">
        <v>7477.42011</v>
      </c>
      <c r="G288" s="103">
        <v>2418.8978299999999</v>
      </c>
      <c r="H288" s="211"/>
      <c r="I288" s="209"/>
      <c r="J288" s="210" t="s">
        <v>250</v>
      </c>
      <c r="K288" s="100">
        <f t="shared" ref="K288:K351" si="0">L288+O288+P288</f>
        <v>35159.873500000002</v>
      </c>
      <c r="L288" s="101">
        <v>33716.94</v>
      </c>
      <c r="M288" s="101">
        <v>5363.7</v>
      </c>
      <c r="N288" s="101">
        <v>28353.24</v>
      </c>
      <c r="O288" s="101">
        <v>938.61350000000004</v>
      </c>
      <c r="P288" s="101">
        <v>504.32</v>
      </c>
      <c r="Q288" s="103">
        <v>64.391485140703765</v>
      </c>
      <c r="R288" s="200"/>
      <c r="S288" s="209"/>
      <c r="T288" s="210" t="s">
        <v>250</v>
      </c>
      <c r="U288" s="107">
        <v>6</v>
      </c>
      <c r="V288" s="109">
        <v>6</v>
      </c>
      <c r="W288" s="109">
        <v>6</v>
      </c>
      <c r="X288" s="109">
        <v>6</v>
      </c>
      <c r="Y288" s="109">
        <v>5</v>
      </c>
      <c r="Z288" s="109">
        <v>5</v>
      </c>
      <c r="AA288" s="109">
        <v>6</v>
      </c>
      <c r="AB288" s="113">
        <v>6</v>
      </c>
      <c r="AC288" s="212"/>
      <c r="AD288" s="212"/>
      <c r="AE288" s="212"/>
      <c r="AF288" s="212"/>
      <c r="AG288" s="212"/>
      <c r="AH288" s="212"/>
      <c r="AI288" s="212"/>
      <c r="AJ288" s="212"/>
      <c r="AK288" s="212"/>
    </row>
    <row r="289" spans="1:37" x14ac:dyDescent="0.25">
      <c r="A289" s="209"/>
      <c r="B289" s="232" t="s">
        <v>232</v>
      </c>
      <c r="C289" s="118">
        <v>20260.734929999999</v>
      </c>
      <c r="D289" s="119">
        <v>17840.142589999999</v>
      </c>
      <c r="E289" s="119">
        <v>10271.6736</v>
      </c>
      <c r="F289" s="119">
        <v>7568.4689900000003</v>
      </c>
      <c r="G289" s="121">
        <v>2420.5923399999997</v>
      </c>
      <c r="H289" s="211"/>
      <c r="I289" s="209"/>
      <c r="J289" s="232" t="s">
        <v>232</v>
      </c>
      <c r="K289" s="118">
        <f t="shared" si="0"/>
        <v>34911.070459999995</v>
      </c>
      <c r="L289" s="119">
        <v>33289.39</v>
      </c>
      <c r="M289" s="119">
        <v>4484.09</v>
      </c>
      <c r="N289" s="119">
        <v>28805.3</v>
      </c>
      <c r="O289" s="119">
        <v>1011.4317100000001</v>
      </c>
      <c r="P289" s="119">
        <v>610.24874999999997</v>
      </c>
      <c r="Q289" s="121">
        <v>60.862439744314919</v>
      </c>
      <c r="R289" s="200"/>
      <c r="S289" s="209"/>
      <c r="T289" s="232" t="s">
        <v>232</v>
      </c>
      <c r="U289" s="87">
        <v>6</v>
      </c>
      <c r="V289" s="123">
        <v>6</v>
      </c>
      <c r="W289" s="123">
        <v>6</v>
      </c>
      <c r="X289" s="123">
        <v>6</v>
      </c>
      <c r="Y289" s="123">
        <v>5</v>
      </c>
      <c r="Z289" s="123">
        <v>5</v>
      </c>
      <c r="AA289" s="123">
        <v>6</v>
      </c>
      <c r="AB289" s="88">
        <v>6</v>
      </c>
      <c r="AC289" s="212"/>
      <c r="AD289" s="212"/>
      <c r="AE289" s="212"/>
      <c r="AF289" s="212"/>
      <c r="AG289" s="212"/>
      <c r="AH289" s="212"/>
      <c r="AI289" s="212"/>
      <c r="AJ289" s="212"/>
      <c r="AK289" s="212"/>
    </row>
    <row r="290" spans="1:37" x14ac:dyDescent="0.25">
      <c r="A290" s="209"/>
      <c r="B290" s="210" t="s">
        <v>254</v>
      </c>
      <c r="C290" s="100">
        <v>18835.687829999999</v>
      </c>
      <c r="D290" s="101">
        <v>16690.016599999999</v>
      </c>
      <c r="E290" s="101">
        <v>9035.8975800000007</v>
      </c>
      <c r="F290" s="101">
        <v>7654.1190199999992</v>
      </c>
      <c r="G290" s="103">
        <v>2145.6712299999999</v>
      </c>
      <c r="H290" s="211"/>
      <c r="I290" s="209"/>
      <c r="J290" s="210" t="s">
        <v>254</v>
      </c>
      <c r="K290" s="100">
        <f t="shared" si="0"/>
        <v>33401.841999999997</v>
      </c>
      <c r="L290" s="101">
        <v>32431.839999999997</v>
      </c>
      <c r="M290" s="101">
        <v>3941.92</v>
      </c>
      <c r="N290" s="101">
        <v>28489.919999999998</v>
      </c>
      <c r="O290" s="101">
        <v>970.00199999999995</v>
      </c>
      <c r="P290" s="101">
        <v>0</v>
      </c>
      <c r="Q290" s="103">
        <v>58.077765029674545</v>
      </c>
      <c r="R290" s="200"/>
      <c r="S290" s="209"/>
      <c r="T290" s="210" t="s">
        <v>254</v>
      </c>
      <c r="U290" s="107">
        <v>6</v>
      </c>
      <c r="V290" s="109">
        <v>6</v>
      </c>
      <c r="W290" s="109">
        <v>6</v>
      </c>
      <c r="X290" s="109">
        <v>6</v>
      </c>
      <c r="Y290" s="109">
        <v>5</v>
      </c>
      <c r="Z290" s="109">
        <v>5</v>
      </c>
      <c r="AA290" s="109">
        <v>6</v>
      </c>
      <c r="AB290" s="113">
        <v>6</v>
      </c>
      <c r="AC290" s="212"/>
      <c r="AD290" s="212"/>
      <c r="AE290" s="212"/>
      <c r="AF290" s="212"/>
      <c r="AG290" s="212"/>
      <c r="AH290" s="212"/>
      <c r="AI290" s="212"/>
      <c r="AJ290" s="212"/>
      <c r="AK290" s="212"/>
    </row>
    <row r="291" spans="1:37" x14ac:dyDescent="0.25">
      <c r="A291" s="209"/>
      <c r="B291" s="232" t="s">
        <v>255</v>
      </c>
      <c r="C291" s="118">
        <v>20001.48042</v>
      </c>
      <c r="D291" s="119">
        <v>16610.652620000001</v>
      </c>
      <c r="E291" s="119">
        <v>8911.1085199999998</v>
      </c>
      <c r="F291" s="119">
        <v>7699.5441000000001</v>
      </c>
      <c r="G291" s="121">
        <v>3390.8278</v>
      </c>
      <c r="H291" s="211"/>
      <c r="I291" s="209"/>
      <c r="J291" s="232" t="s">
        <v>255</v>
      </c>
      <c r="K291" s="118">
        <f t="shared" si="0"/>
        <v>33573.323409999997</v>
      </c>
      <c r="L291" s="119">
        <v>32748.87</v>
      </c>
      <c r="M291" s="119">
        <v>3714.52</v>
      </c>
      <c r="N291" s="119">
        <v>29034.35</v>
      </c>
      <c r="O291" s="119">
        <v>416.31771000000003</v>
      </c>
      <c r="P291" s="119">
        <v>408.13569999999999</v>
      </c>
      <c r="Q291" s="121">
        <v>61.075329988485109</v>
      </c>
      <c r="R291" s="200"/>
      <c r="S291" s="209"/>
      <c r="T291" s="232" t="s">
        <v>255</v>
      </c>
      <c r="U291" s="87">
        <v>6</v>
      </c>
      <c r="V291" s="123">
        <v>6</v>
      </c>
      <c r="W291" s="123">
        <v>6</v>
      </c>
      <c r="X291" s="123">
        <v>6</v>
      </c>
      <c r="Y291" s="123">
        <v>5</v>
      </c>
      <c r="Z291" s="123">
        <v>5</v>
      </c>
      <c r="AA291" s="123">
        <v>6</v>
      </c>
      <c r="AB291" s="88">
        <v>6</v>
      </c>
      <c r="AC291" s="212"/>
      <c r="AD291" s="212"/>
      <c r="AE291" s="212"/>
      <c r="AF291" s="212"/>
      <c r="AG291" s="212"/>
      <c r="AH291" s="212"/>
      <c r="AI291" s="212"/>
      <c r="AJ291" s="212"/>
      <c r="AK291" s="212"/>
    </row>
    <row r="292" spans="1:37" x14ac:dyDescent="0.25">
      <c r="A292" s="209"/>
      <c r="B292" s="210" t="s">
        <v>234</v>
      </c>
      <c r="C292" s="100">
        <v>19865.865260000002</v>
      </c>
      <c r="D292" s="101">
        <v>16190.785820000003</v>
      </c>
      <c r="E292" s="101">
        <v>8535.8310000000001</v>
      </c>
      <c r="F292" s="101">
        <v>7654.9548199999999</v>
      </c>
      <c r="G292" s="103">
        <v>3675.07944</v>
      </c>
      <c r="H292" s="211"/>
      <c r="I292" s="209"/>
      <c r="J292" s="210" t="s">
        <v>234</v>
      </c>
      <c r="K292" s="100">
        <f t="shared" si="0"/>
        <v>34963.835520000001</v>
      </c>
      <c r="L292" s="101">
        <v>33670.480000000003</v>
      </c>
      <c r="M292" s="101">
        <v>3048.39</v>
      </c>
      <c r="N292" s="101">
        <v>30622.09</v>
      </c>
      <c r="O292" s="101">
        <v>415.21981999999997</v>
      </c>
      <c r="P292" s="101">
        <v>878.13570000000004</v>
      </c>
      <c r="Q292" s="103">
        <v>59.000837707095357</v>
      </c>
      <c r="R292" s="200"/>
      <c r="S292" s="209"/>
      <c r="T292" s="210" t="s">
        <v>234</v>
      </c>
      <c r="U292" s="107">
        <v>6</v>
      </c>
      <c r="V292" s="109">
        <v>6</v>
      </c>
      <c r="W292" s="109">
        <v>6</v>
      </c>
      <c r="X292" s="109">
        <v>6</v>
      </c>
      <c r="Y292" s="109">
        <v>5</v>
      </c>
      <c r="Z292" s="109">
        <v>5</v>
      </c>
      <c r="AA292" s="109">
        <v>6</v>
      </c>
      <c r="AB292" s="113">
        <v>6</v>
      </c>
      <c r="AC292" s="212"/>
      <c r="AD292" s="212"/>
      <c r="AE292" s="212"/>
      <c r="AF292" s="212"/>
      <c r="AG292" s="212"/>
      <c r="AH292" s="212"/>
      <c r="AI292" s="212"/>
      <c r="AJ292" s="212"/>
      <c r="AK292" s="212"/>
    </row>
    <row r="293" spans="1:37" x14ac:dyDescent="0.25">
      <c r="A293" s="209"/>
      <c r="B293" s="232" t="s">
        <v>221</v>
      </c>
      <c r="C293" s="118">
        <v>22446.76312</v>
      </c>
      <c r="D293" s="119">
        <v>16763.01109</v>
      </c>
      <c r="E293" s="119">
        <v>9217.3235000000004</v>
      </c>
      <c r="F293" s="119">
        <v>7545.6875899999995</v>
      </c>
      <c r="G293" s="121">
        <v>5683.7520300000006</v>
      </c>
      <c r="H293" s="211"/>
      <c r="I293" s="209"/>
      <c r="J293" s="232" t="s">
        <v>221</v>
      </c>
      <c r="K293" s="118">
        <f t="shared" si="0"/>
        <v>40654.845410000002</v>
      </c>
      <c r="L293" s="119">
        <v>38262.120000000003</v>
      </c>
      <c r="M293" s="119">
        <v>3851.71</v>
      </c>
      <c r="N293" s="119">
        <v>34410.410000000003</v>
      </c>
      <c r="O293" s="119">
        <v>954.58970999999997</v>
      </c>
      <c r="P293" s="119">
        <v>1438.1357</v>
      </c>
      <c r="Q293" s="121">
        <v>58.66575903269343</v>
      </c>
      <c r="R293" s="200"/>
      <c r="S293" s="209"/>
      <c r="T293" s="232" t="s">
        <v>221</v>
      </c>
      <c r="U293" s="87">
        <v>6</v>
      </c>
      <c r="V293" s="123">
        <v>6</v>
      </c>
      <c r="W293" s="123">
        <v>6</v>
      </c>
      <c r="X293" s="123">
        <v>6</v>
      </c>
      <c r="Y293" s="123">
        <v>5</v>
      </c>
      <c r="Z293" s="123">
        <v>5</v>
      </c>
      <c r="AA293" s="123">
        <v>6</v>
      </c>
      <c r="AB293" s="88">
        <v>6</v>
      </c>
      <c r="AC293" s="212"/>
      <c r="AD293" s="212"/>
      <c r="AE293" s="212"/>
      <c r="AF293" s="212"/>
      <c r="AG293" s="212"/>
      <c r="AH293" s="212"/>
      <c r="AI293" s="212"/>
      <c r="AJ293" s="212"/>
      <c r="AK293" s="212"/>
    </row>
    <row r="294" spans="1:37" x14ac:dyDescent="0.25">
      <c r="A294" s="209"/>
      <c r="B294" s="210" t="s">
        <v>248</v>
      </c>
      <c r="C294" s="100">
        <v>25503.909170000003</v>
      </c>
      <c r="D294" s="101">
        <v>18967.359179999999</v>
      </c>
      <c r="E294" s="101">
        <v>11586.563</v>
      </c>
      <c r="F294" s="101">
        <v>7380.7961799999994</v>
      </c>
      <c r="G294" s="103">
        <v>6536.5499900000004</v>
      </c>
      <c r="H294" s="211"/>
      <c r="I294" s="209"/>
      <c r="J294" s="210" t="s">
        <v>248</v>
      </c>
      <c r="K294" s="100">
        <f t="shared" si="0"/>
        <v>48556.200410000005</v>
      </c>
      <c r="L294" s="101">
        <v>43316.430000000008</v>
      </c>
      <c r="M294" s="101">
        <v>4914.0200000000004</v>
      </c>
      <c r="N294" s="101">
        <v>38402.410000000003</v>
      </c>
      <c r="O294" s="101">
        <v>2671.6347100000003</v>
      </c>
      <c r="P294" s="101">
        <v>2568.1356999999998</v>
      </c>
      <c r="Q294" s="103">
        <v>58.878142012164894</v>
      </c>
      <c r="R294" s="200"/>
      <c r="S294" s="209"/>
      <c r="T294" s="210" t="s">
        <v>248</v>
      </c>
      <c r="U294" s="107">
        <v>6</v>
      </c>
      <c r="V294" s="109">
        <v>6</v>
      </c>
      <c r="W294" s="109">
        <v>6</v>
      </c>
      <c r="X294" s="109">
        <v>6</v>
      </c>
      <c r="Y294" s="109">
        <v>5</v>
      </c>
      <c r="Z294" s="109">
        <v>5</v>
      </c>
      <c r="AA294" s="109">
        <v>6</v>
      </c>
      <c r="AB294" s="113">
        <v>6</v>
      </c>
      <c r="AC294" s="212"/>
      <c r="AD294" s="212"/>
      <c r="AE294" s="212"/>
      <c r="AF294" s="212"/>
      <c r="AG294" s="212"/>
      <c r="AH294" s="212"/>
      <c r="AI294" s="212"/>
      <c r="AJ294" s="212"/>
      <c r="AK294" s="212"/>
    </row>
    <row r="295" spans="1:37" x14ac:dyDescent="0.25">
      <c r="A295" s="209"/>
      <c r="B295" s="232" t="s">
        <v>251</v>
      </c>
      <c r="C295" s="118">
        <v>29351.022430000005</v>
      </c>
      <c r="D295" s="119">
        <v>21765.207130000003</v>
      </c>
      <c r="E295" s="119">
        <v>14612.00064</v>
      </c>
      <c r="F295" s="119">
        <v>7153.2064900000005</v>
      </c>
      <c r="G295" s="121">
        <v>7585.8153000000002</v>
      </c>
      <c r="H295" s="211"/>
      <c r="I295" s="209"/>
      <c r="J295" s="232" t="s">
        <v>251</v>
      </c>
      <c r="K295" s="118">
        <f t="shared" si="0"/>
        <v>56041.554680000001</v>
      </c>
      <c r="L295" s="119">
        <v>48782.97</v>
      </c>
      <c r="M295" s="119">
        <v>4474.76</v>
      </c>
      <c r="N295" s="119">
        <v>44308.21</v>
      </c>
      <c r="O295" s="119">
        <v>3870.4489800000001</v>
      </c>
      <c r="P295" s="119">
        <v>3388.1356999999998</v>
      </c>
      <c r="Q295" s="121">
        <v>60.166534407396689</v>
      </c>
      <c r="R295" s="200"/>
      <c r="S295" s="209"/>
      <c r="T295" s="232" t="s">
        <v>251</v>
      </c>
      <c r="U295" s="87">
        <v>6</v>
      </c>
      <c r="V295" s="123">
        <v>6.4666666666666668</v>
      </c>
      <c r="W295" s="123">
        <v>6</v>
      </c>
      <c r="X295" s="123">
        <v>6.4666666666666668</v>
      </c>
      <c r="Y295" s="123">
        <v>5</v>
      </c>
      <c r="Z295" s="123">
        <v>5.7</v>
      </c>
      <c r="AA295" s="123">
        <v>6</v>
      </c>
      <c r="AB295" s="88">
        <v>6.4666666666666668</v>
      </c>
      <c r="AC295" s="212"/>
      <c r="AD295" s="212"/>
      <c r="AE295" s="212"/>
      <c r="AF295" s="212"/>
      <c r="AG295" s="212"/>
      <c r="AH295" s="212"/>
      <c r="AI295" s="212"/>
      <c r="AJ295" s="212"/>
      <c r="AK295" s="212"/>
    </row>
    <row r="296" spans="1:37" x14ac:dyDescent="0.25">
      <c r="A296" s="209"/>
      <c r="B296" s="210" t="s">
        <v>253</v>
      </c>
      <c r="C296" s="100">
        <v>30151.838800000001</v>
      </c>
      <c r="D296" s="101">
        <v>23937.343230000002</v>
      </c>
      <c r="E296" s="101">
        <v>16905.870620000002</v>
      </c>
      <c r="F296" s="101">
        <v>7031.4726100000007</v>
      </c>
      <c r="G296" s="103">
        <v>6214.49557</v>
      </c>
      <c r="H296" s="211"/>
      <c r="I296" s="209"/>
      <c r="J296" s="210" t="s">
        <v>253</v>
      </c>
      <c r="K296" s="100">
        <f t="shared" si="0"/>
        <v>57103.264780000005</v>
      </c>
      <c r="L296" s="101">
        <v>51361.200000000004</v>
      </c>
      <c r="M296" s="101">
        <v>3889.48</v>
      </c>
      <c r="N296" s="101">
        <v>47471.72</v>
      </c>
      <c r="O296" s="101">
        <v>2428.9290799999999</v>
      </c>
      <c r="P296" s="101">
        <v>3313.1356999999998</v>
      </c>
      <c r="Q296" s="103">
        <v>58.705479622750246</v>
      </c>
      <c r="R296" s="200"/>
      <c r="S296" s="209"/>
      <c r="T296" s="210" t="s">
        <v>253</v>
      </c>
      <c r="U296" s="107">
        <v>6</v>
      </c>
      <c r="V296" s="109">
        <v>8</v>
      </c>
      <c r="W296" s="109">
        <v>6</v>
      </c>
      <c r="X296" s="109">
        <v>8</v>
      </c>
      <c r="Y296" s="109">
        <v>5</v>
      </c>
      <c r="Z296" s="109">
        <v>8</v>
      </c>
      <c r="AA296" s="109">
        <v>6</v>
      </c>
      <c r="AB296" s="113">
        <v>8</v>
      </c>
      <c r="AC296" s="212"/>
      <c r="AD296" s="212"/>
      <c r="AE296" s="212"/>
      <c r="AF296" s="212"/>
      <c r="AG296" s="212"/>
      <c r="AH296" s="212"/>
      <c r="AI296" s="212"/>
      <c r="AJ296" s="212"/>
      <c r="AK296" s="212"/>
    </row>
    <row r="297" spans="1:37" x14ac:dyDescent="0.25">
      <c r="A297" s="209"/>
      <c r="B297" s="232" t="s">
        <v>245</v>
      </c>
      <c r="C297" s="118">
        <v>30320.043109999999</v>
      </c>
      <c r="D297" s="119">
        <v>24753.295340000001</v>
      </c>
      <c r="E297" s="119">
        <v>17802.98387</v>
      </c>
      <c r="F297" s="119">
        <v>6950.3114699999996</v>
      </c>
      <c r="G297" s="121">
        <v>5566.7477699999999</v>
      </c>
      <c r="H297" s="211"/>
      <c r="I297" s="209"/>
      <c r="J297" s="232" t="s">
        <v>245</v>
      </c>
      <c r="K297" s="118">
        <f t="shared" si="0"/>
        <v>57559.20564</v>
      </c>
      <c r="L297" s="119">
        <v>51638.51</v>
      </c>
      <c r="M297" s="119">
        <v>3442.9</v>
      </c>
      <c r="N297" s="119">
        <v>48195.61</v>
      </c>
      <c r="O297" s="119">
        <v>1787.5599399999999</v>
      </c>
      <c r="P297" s="119">
        <v>4133.1356999999998</v>
      </c>
      <c r="Q297" s="121">
        <v>58.71595270661372</v>
      </c>
      <c r="R297" s="200"/>
      <c r="S297" s="209"/>
      <c r="T297" s="232" t="s">
        <v>245</v>
      </c>
      <c r="U297" s="87">
        <v>6</v>
      </c>
      <c r="V297" s="123">
        <v>8</v>
      </c>
      <c r="W297" s="123">
        <v>6</v>
      </c>
      <c r="X297" s="123">
        <v>8</v>
      </c>
      <c r="Y297" s="123">
        <v>5</v>
      </c>
      <c r="Z297" s="123">
        <v>8</v>
      </c>
      <c r="AA297" s="123">
        <v>6</v>
      </c>
      <c r="AB297" s="88">
        <v>8</v>
      </c>
      <c r="AC297" s="212"/>
      <c r="AD297" s="212"/>
      <c r="AE297" s="212"/>
      <c r="AF297" s="212"/>
      <c r="AG297" s="212"/>
      <c r="AH297" s="212"/>
      <c r="AI297" s="212"/>
      <c r="AJ297" s="212"/>
      <c r="AK297" s="212"/>
    </row>
    <row r="298" spans="1:37" x14ac:dyDescent="0.25">
      <c r="A298" s="209"/>
      <c r="B298" s="210" t="s">
        <v>249</v>
      </c>
      <c r="C298" s="100">
        <v>29483.964369999998</v>
      </c>
      <c r="D298" s="101">
        <v>24984.455269999999</v>
      </c>
      <c r="E298" s="101">
        <v>18065.275980000002</v>
      </c>
      <c r="F298" s="101">
        <v>6919.17929</v>
      </c>
      <c r="G298" s="103">
        <v>4499.5090999999993</v>
      </c>
      <c r="H298" s="211"/>
      <c r="I298" s="209"/>
      <c r="J298" s="210" t="s">
        <v>249</v>
      </c>
      <c r="K298" s="100">
        <f t="shared" si="0"/>
        <v>55374.379540000009</v>
      </c>
      <c r="L298" s="101">
        <v>50411.850000000006</v>
      </c>
      <c r="M298" s="101">
        <v>3373.84</v>
      </c>
      <c r="N298" s="101">
        <v>47038.01</v>
      </c>
      <c r="O298" s="101">
        <v>1584.59384</v>
      </c>
      <c r="P298" s="101">
        <v>3377.9357</v>
      </c>
      <c r="Q298" s="103">
        <v>58.486178091063898</v>
      </c>
      <c r="R298" s="200"/>
      <c r="S298" s="209"/>
      <c r="T298" s="210" t="s">
        <v>249</v>
      </c>
      <c r="U298" s="107">
        <v>6</v>
      </c>
      <c r="V298" s="109">
        <v>8</v>
      </c>
      <c r="W298" s="109">
        <v>6</v>
      </c>
      <c r="X298" s="109">
        <v>8</v>
      </c>
      <c r="Y298" s="109">
        <v>5</v>
      </c>
      <c r="Z298" s="109">
        <v>8</v>
      </c>
      <c r="AA298" s="109">
        <v>6</v>
      </c>
      <c r="AB298" s="113">
        <v>8</v>
      </c>
      <c r="AC298" s="212"/>
      <c r="AD298" s="212"/>
      <c r="AE298" s="212"/>
      <c r="AF298" s="212"/>
      <c r="AG298" s="212"/>
      <c r="AH298" s="212"/>
      <c r="AI298" s="212"/>
      <c r="AJ298" s="212"/>
      <c r="AK298" s="212"/>
    </row>
    <row r="299" spans="1:37" x14ac:dyDescent="0.25">
      <c r="A299" s="209" t="s">
        <v>278</v>
      </c>
      <c r="B299" s="232" t="s">
        <v>247</v>
      </c>
      <c r="C299" s="118">
        <v>32355.029369999997</v>
      </c>
      <c r="D299" s="119">
        <v>23582.220519999999</v>
      </c>
      <c r="E299" s="119">
        <v>16679.151829999999</v>
      </c>
      <c r="F299" s="119">
        <v>6903.0686900000001</v>
      </c>
      <c r="G299" s="121">
        <v>8772.8088499999994</v>
      </c>
      <c r="H299" s="211"/>
      <c r="I299" s="209" t="s">
        <v>278</v>
      </c>
      <c r="J299" s="232" t="s">
        <v>247</v>
      </c>
      <c r="K299" s="118">
        <f t="shared" si="0"/>
        <v>56111.846530000003</v>
      </c>
      <c r="L299" s="119">
        <v>48525.04</v>
      </c>
      <c r="M299" s="119">
        <v>3728.62</v>
      </c>
      <c r="N299" s="119">
        <v>44796.42</v>
      </c>
      <c r="O299" s="119">
        <v>5384.5208299999995</v>
      </c>
      <c r="P299" s="119">
        <v>2202.2856999999999</v>
      </c>
      <c r="Q299" s="121">
        <v>66.67697619620715</v>
      </c>
      <c r="R299" s="200"/>
      <c r="S299" s="209" t="s">
        <v>278</v>
      </c>
      <c r="T299" s="232" t="s">
        <v>247</v>
      </c>
      <c r="U299" s="87">
        <v>6</v>
      </c>
      <c r="V299" s="123">
        <v>8</v>
      </c>
      <c r="W299" s="123">
        <v>6</v>
      </c>
      <c r="X299" s="123">
        <v>8</v>
      </c>
      <c r="Y299" s="123">
        <v>5</v>
      </c>
      <c r="Z299" s="123">
        <v>8</v>
      </c>
      <c r="AA299" s="123">
        <v>6</v>
      </c>
      <c r="AB299" s="88">
        <v>8</v>
      </c>
      <c r="AC299" s="212"/>
      <c r="AD299" s="212"/>
      <c r="AE299" s="212"/>
      <c r="AF299" s="212"/>
      <c r="AG299" s="212"/>
      <c r="AH299" s="212"/>
      <c r="AI299" s="212"/>
      <c r="AJ299" s="212"/>
      <c r="AK299" s="212"/>
    </row>
    <row r="300" spans="1:37" x14ac:dyDescent="0.25">
      <c r="A300" s="209"/>
      <c r="B300" s="210" t="s">
        <v>250</v>
      </c>
      <c r="C300" s="100">
        <v>30992.059530000002</v>
      </c>
      <c r="D300" s="101">
        <v>22781.961210000001</v>
      </c>
      <c r="E300" s="101">
        <v>15828.19865</v>
      </c>
      <c r="F300" s="101">
        <v>6953.7625599999992</v>
      </c>
      <c r="G300" s="103">
        <v>8210.098320000001</v>
      </c>
      <c r="H300" s="211"/>
      <c r="I300" s="209"/>
      <c r="J300" s="210" t="s">
        <v>250</v>
      </c>
      <c r="K300" s="100">
        <f t="shared" si="0"/>
        <v>55394.080869999998</v>
      </c>
      <c r="L300" s="101">
        <v>48386.74</v>
      </c>
      <c r="M300" s="101">
        <v>2871.32</v>
      </c>
      <c r="N300" s="101">
        <v>45515.42</v>
      </c>
      <c r="O300" s="101">
        <v>4196.2751699999999</v>
      </c>
      <c r="P300" s="101">
        <v>2811.0657000000001</v>
      </c>
      <c r="Q300" s="103">
        <v>64.050728629372429</v>
      </c>
      <c r="R300" s="200"/>
      <c r="S300" s="209"/>
      <c r="T300" s="210" t="s">
        <v>250</v>
      </c>
      <c r="U300" s="107">
        <v>6</v>
      </c>
      <c r="V300" s="109">
        <v>8</v>
      </c>
      <c r="W300" s="109">
        <v>6</v>
      </c>
      <c r="X300" s="109">
        <v>8</v>
      </c>
      <c r="Y300" s="109">
        <v>5</v>
      </c>
      <c r="Z300" s="109">
        <v>8</v>
      </c>
      <c r="AA300" s="109">
        <v>6</v>
      </c>
      <c r="AB300" s="113">
        <v>8</v>
      </c>
      <c r="AC300" s="212"/>
      <c r="AD300" s="212"/>
      <c r="AE300" s="212"/>
      <c r="AF300" s="212"/>
      <c r="AG300" s="212"/>
      <c r="AH300" s="212"/>
      <c r="AI300" s="212"/>
      <c r="AJ300" s="212"/>
      <c r="AK300" s="212"/>
    </row>
    <row r="301" spans="1:37" x14ac:dyDescent="0.25">
      <c r="A301" s="209"/>
      <c r="B301" s="232" t="s">
        <v>232</v>
      </c>
      <c r="C301" s="118">
        <v>29459.435990000002</v>
      </c>
      <c r="D301" s="119">
        <v>22273.326370000002</v>
      </c>
      <c r="E301" s="119">
        <v>15239.895259999999</v>
      </c>
      <c r="F301" s="119">
        <v>7033.4311100000004</v>
      </c>
      <c r="G301" s="121">
        <v>7186.1096200000002</v>
      </c>
      <c r="H301" s="211"/>
      <c r="I301" s="209"/>
      <c r="J301" s="232" t="s">
        <v>232</v>
      </c>
      <c r="K301" s="118">
        <f t="shared" si="0"/>
        <v>55766.022839999998</v>
      </c>
      <c r="L301" s="119">
        <v>49977.36</v>
      </c>
      <c r="M301" s="119">
        <v>2818.28</v>
      </c>
      <c r="N301" s="119">
        <v>47159.08</v>
      </c>
      <c r="O301" s="119">
        <v>1930.3771400000001</v>
      </c>
      <c r="P301" s="119">
        <v>3858.2856999999999</v>
      </c>
      <c r="Q301" s="121">
        <v>58.945562530713914</v>
      </c>
      <c r="R301" s="200"/>
      <c r="S301" s="209"/>
      <c r="T301" s="232" t="s">
        <v>232</v>
      </c>
      <c r="U301" s="87">
        <v>6</v>
      </c>
      <c r="V301" s="123">
        <v>8</v>
      </c>
      <c r="W301" s="123">
        <v>6</v>
      </c>
      <c r="X301" s="123">
        <v>8</v>
      </c>
      <c r="Y301" s="123">
        <v>5</v>
      </c>
      <c r="Z301" s="123">
        <v>8</v>
      </c>
      <c r="AA301" s="123">
        <v>6</v>
      </c>
      <c r="AB301" s="88">
        <v>8</v>
      </c>
      <c r="AC301" s="212"/>
      <c r="AD301" s="212"/>
      <c r="AE301" s="212"/>
      <c r="AF301" s="212"/>
      <c r="AG301" s="212"/>
      <c r="AH301" s="212"/>
      <c r="AI301" s="212"/>
      <c r="AJ301" s="212"/>
      <c r="AK301" s="212"/>
    </row>
    <row r="302" spans="1:37" x14ac:dyDescent="0.25">
      <c r="A302" s="209"/>
      <c r="B302" s="210" t="s">
        <v>254</v>
      </c>
      <c r="C302" s="100">
        <v>26536.511369999997</v>
      </c>
      <c r="D302" s="101">
        <v>20555.090419999997</v>
      </c>
      <c r="E302" s="101">
        <v>13424.086359999999</v>
      </c>
      <c r="F302" s="101">
        <v>7131.0040599999993</v>
      </c>
      <c r="G302" s="103">
        <v>5981.4209500000006</v>
      </c>
      <c r="H302" s="211"/>
      <c r="I302" s="209"/>
      <c r="J302" s="210" t="s">
        <v>254</v>
      </c>
      <c r="K302" s="100">
        <f t="shared" si="0"/>
        <v>50977.063129999995</v>
      </c>
      <c r="L302" s="101">
        <v>47285.689999999995</v>
      </c>
      <c r="M302" s="101">
        <v>2224.88</v>
      </c>
      <c r="N302" s="101">
        <v>45060.81</v>
      </c>
      <c r="O302" s="101">
        <v>1875.3731299999999</v>
      </c>
      <c r="P302" s="101">
        <v>1816</v>
      </c>
      <c r="Q302" s="103">
        <v>56.119539272875151</v>
      </c>
      <c r="R302" s="200"/>
      <c r="S302" s="209"/>
      <c r="T302" s="210" t="s">
        <v>254</v>
      </c>
      <c r="U302" s="107">
        <v>6</v>
      </c>
      <c r="V302" s="109">
        <v>8</v>
      </c>
      <c r="W302" s="109">
        <v>6</v>
      </c>
      <c r="X302" s="109">
        <v>8</v>
      </c>
      <c r="Y302" s="109">
        <v>5</v>
      </c>
      <c r="Z302" s="109">
        <v>8</v>
      </c>
      <c r="AA302" s="109">
        <v>6</v>
      </c>
      <c r="AB302" s="113">
        <v>8</v>
      </c>
      <c r="AC302" s="212"/>
      <c r="AD302" s="212"/>
      <c r="AE302" s="212"/>
      <c r="AF302" s="212"/>
      <c r="AG302" s="212"/>
      <c r="AH302" s="212"/>
      <c r="AI302" s="212"/>
      <c r="AJ302" s="212"/>
      <c r="AK302" s="212"/>
    </row>
    <row r="303" spans="1:37" x14ac:dyDescent="0.25">
      <c r="A303" s="209"/>
      <c r="B303" s="232" t="s">
        <v>255</v>
      </c>
      <c r="C303" s="118">
        <v>25019.593560000001</v>
      </c>
      <c r="D303" s="119">
        <v>19692.905780000001</v>
      </c>
      <c r="E303" s="119">
        <v>12531.07166</v>
      </c>
      <c r="F303" s="119">
        <v>7161.8341200000004</v>
      </c>
      <c r="G303" s="121">
        <v>5326.6877800000002</v>
      </c>
      <c r="H303" s="211"/>
      <c r="I303" s="209"/>
      <c r="J303" s="232" t="s">
        <v>255</v>
      </c>
      <c r="K303" s="118">
        <f t="shared" si="0"/>
        <v>49587.058179999993</v>
      </c>
      <c r="L303" s="119">
        <v>45099.34</v>
      </c>
      <c r="M303" s="119">
        <v>2146.84</v>
      </c>
      <c r="N303" s="119">
        <v>42952.5</v>
      </c>
      <c r="O303" s="119">
        <v>2711.7181799999998</v>
      </c>
      <c r="P303" s="119">
        <v>1776</v>
      </c>
      <c r="Q303" s="121">
        <v>55.476629059316615</v>
      </c>
      <c r="R303" s="200"/>
      <c r="S303" s="209"/>
      <c r="T303" s="232" t="s">
        <v>255</v>
      </c>
      <c r="U303" s="87">
        <v>6</v>
      </c>
      <c r="V303" s="123">
        <v>8</v>
      </c>
      <c r="W303" s="123">
        <v>6</v>
      </c>
      <c r="X303" s="123">
        <v>8</v>
      </c>
      <c r="Y303" s="123">
        <v>5</v>
      </c>
      <c r="Z303" s="123">
        <v>8</v>
      </c>
      <c r="AA303" s="123">
        <v>6</v>
      </c>
      <c r="AB303" s="88">
        <v>8</v>
      </c>
      <c r="AC303" s="212"/>
      <c r="AD303" s="212"/>
      <c r="AE303" s="212"/>
      <c r="AF303" s="212"/>
      <c r="AG303" s="212"/>
      <c r="AH303" s="212"/>
      <c r="AI303" s="212"/>
      <c r="AJ303" s="212"/>
      <c r="AK303" s="212"/>
    </row>
    <row r="304" spans="1:37" x14ac:dyDescent="0.25">
      <c r="A304" s="209"/>
      <c r="B304" s="210" t="s">
        <v>234</v>
      </c>
      <c r="C304" s="100">
        <v>25195.048899999998</v>
      </c>
      <c r="D304" s="101">
        <v>19794.170449999998</v>
      </c>
      <c r="E304" s="101">
        <v>12679.10339</v>
      </c>
      <c r="F304" s="101">
        <v>7115.0670599999994</v>
      </c>
      <c r="G304" s="103">
        <v>5400.8784500000002</v>
      </c>
      <c r="H304" s="211"/>
      <c r="I304" s="209"/>
      <c r="J304" s="210" t="s">
        <v>234</v>
      </c>
      <c r="K304" s="100">
        <f t="shared" si="0"/>
        <v>47254.019079999998</v>
      </c>
      <c r="L304" s="101">
        <v>45029.11</v>
      </c>
      <c r="M304" s="101">
        <v>1850.6</v>
      </c>
      <c r="N304" s="101">
        <v>43178.51</v>
      </c>
      <c r="O304" s="101">
        <v>2224.9090799999999</v>
      </c>
      <c r="P304" s="101">
        <v>0</v>
      </c>
      <c r="Q304" s="103">
        <v>55.952802309439377</v>
      </c>
      <c r="R304" s="200"/>
      <c r="S304" s="209"/>
      <c r="T304" s="210" t="s">
        <v>234</v>
      </c>
      <c r="U304" s="107">
        <v>6</v>
      </c>
      <c r="V304" s="109">
        <v>8</v>
      </c>
      <c r="W304" s="109">
        <v>6</v>
      </c>
      <c r="X304" s="109">
        <v>8</v>
      </c>
      <c r="Y304" s="109">
        <v>5</v>
      </c>
      <c r="Z304" s="109">
        <v>8</v>
      </c>
      <c r="AA304" s="109">
        <v>6</v>
      </c>
      <c r="AB304" s="113">
        <v>8</v>
      </c>
      <c r="AC304" s="212"/>
      <c r="AD304" s="212"/>
      <c r="AE304" s="212"/>
      <c r="AF304" s="212"/>
      <c r="AG304" s="212"/>
      <c r="AH304" s="212"/>
      <c r="AI304" s="212"/>
      <c r="AJ304" s="212"/>
      <c r="AK304" s="212"/>
    </row>
    <row r="305" spans="1:37" x14ac:dyDescent="0.25">
      <c r="A305" s="209"/>
      <c r="B305" s="232" t="s">
        <v>221</v>
      </c>
      <c r="C305" s="118">
        <v>25817.62514</v>
      </c>
      <c r="D305" s="119">
        <v>19865.833340000001</v>
      </c>
      <c r="E305" s="119">
        <v>12941.27864</v>
      </c>
      <c r="F305" s="119">
        <v>6924.5547000000006</v>
      </c>
      <c r="G305" s="121">
        <v>5951.7918</v>
      </c>
      <c r="H305" s="211"/>
      <c r="I305" s="209"/>
      <c r="J305" s="232" t="s">
        <v>221</v>
      </c>
      <c r="K305" s="118">
        <f t="shared" si="0"/>
        <v>53413.232889999999</v>
      </c>
      <c r="L305" s="119">
        <v>51708.79</v>
      </c>
      <c r="M305" s="119">
        <v>2690</v>
      </c>
      <c r="N305" s="119">
        <v>49018.79</v>
      </c>
      <c r="O305" s="119">
        <v>1305.4428899999998</v>
      </c>
      <c r="P305" s="119">
        <v>399</v>
      </c>
      <c r="Q305" s="121">
        <v>49.928890503916257</v>
      </c>
      <c r="R305" s="200"/>
      <c r="S305" s="209"/>
      <c r="T305" s="232" t="s">
        <v>221</v>
      </c>
      <c r="U305" s="87">
        <v>6</v>
      </c>
      <c r="V305" s="123">
        <v>8</v>
      </c>
      <c r="W305" s="123">
        <v>6</v>
      </c>
      <c r="X305" s="123">
        <v>8</v>
      </c>
      <c r="Y305" s="123">
        <v>5</v>
      </c>
      <c r="Z305" s="123">
        <v>8</v>
      </c>
      <c r="AA305" s="123">
        <v>6</v>
      </c>
      <c r="AB305" s="88">
        <v>8</v>
      </c>
      <c r="AC305" s="212"/>
      <c r="AD305" s="212"/>
      <c r="AE305" s="212"/>
      <c r="AF305" s="212"/>
      <c r="AG305" s="212"/>
      <c r="AH305" s="212"/>
      <c r="AI305" s="212"/>
      <c r="AJ305" s="212"/>
      <c r="AK305" s="212"/>
    </row>
    <row r="306" spans="1:37" x14ac:dyDescent="0.25">
      <c r="A306" s="209"/>
      <c r="B306" s="210" t="s">
        <v>248</v>
      </c>
      <c r="C306" s="100">
        <v>30370.828730000001</v>
      </c>
      <c r="D306" s="101">
        <v>20945.285929999998</v>
      </c>
      <c r="E306" s="101">
        <v>14179.200269999999</v>
      </c>
      <c r="F306" s="101">
        <v>6766.0856599999997</v>
      </c>
      <c r="G306" s="103">
        <v>9425.5428000000011</v>
      </c>
      <c r="H306" s="211"/>
      <c r="I306" s="209"/>
      <c r="J306" s="210" t="s">
        <v>248</v>
      </c>
      <c r="K306" s="100">
        <f t="shared" si="0"/>
        <v>59916.838739999999</v>
      </c>
      <c r="L306" s="101">
        <v>56791.34</v>
      </c>
      <c r="M306" s="101">
        <v>4948.28</v>
      </c>
      <c r="N306" s="101">
        <v>51843.06</v>
      </c>
      <c r="O306" s="101">
        <v>3125.49874</v>
      </c>
      <c r="P306" s="101">
        <v>0</v>
      </c>
      <c r="Q306" s="103">
        <v>53.477922390984268</v>
      </c>
      <c r="R306" s="200"/>
      <c r="S306" s="209"/>
      <c r="T306" s="210" t="s">
        <v>248</v>
      </c>
      <c r="U306" s="107">
        <v>6</v>
      </c>
      <c r="V306" s="109">
        <v>8</v>
      </c>
      <c r="W306" s="109">
        <v>6</v>
      </c>
      <c r="X306" s="109">
        <v>8</v>
      </c>
      <c r="Y306" s="109">
        <v>5</v>
      </c>
      <c r="Z306" s="109">
        <v>8</v>
      </c>
      <c r="AA306" s="109">
        <v>6</v>
      </c>
      <c r="AB306" s="113">
        <v>8</v>
      </c>
      <c r="AC306" s="212"/>
      <c r="AD306" s="212"/>
      <c r="AE306" s="212"/>
      <c r="AF306" s="212"/>
      <c r="AG306" s="212"/>
      <c r="AH306" s="212"/>
      <c r="AI306" s="212"/>
      <c r="AJ306" s="212"/>
      <c r="AK306" s="212"/>
    </row>
    <row r="307" spans="1:37" x14ac:dyDescent="0.25">
      <c r="A307" s="209"/>
      <c r="B307" s="232" t="s">
        <v>251</v>
      </c>
      <c r="C307" s="118">
        <v>29981.87948</v>
      </c>
      <c r="D307" s="119">
        <v>21005.860960000002</v>
      </c>
      <c r="E307" s="119">
        <v>14326.217119999999</v>
      </c>
      <c r="F307" s="119">
        <v>6679.6438399999997</v>
      </c>
      <c r="G307" s="121">
        <v>8976.0185199999996</v>
      </c>
      <c r="H307" s="211"/>
      <c r="I307" s="209"/>
      <c r="J307" s="232" t="s">
        <v>251</v>
      </c>
      <c r="K307" s="118">
        <f t="shared" si="0"/>
        <v>59928.777740000005</v>
      </c>
      <c r="L307" s="119">
        <v>56294.710000000006</v>
      </c>
      <c r="M307" s="119">
        <v>5350.84</v>
      </c>
      <c r="N307" s="119">
        <v>50943.87</v>
      </c>
      <c r="O307" s="119">
        <v>3634.0677400000004</v>
      </c>
      <c r="P307" s="119">
        <v>0</v>
      </c>
      <c r="Q307" s="121">
        <v>53.258786624888899</v>
      </c>
      <c r="R307" s="200"/>
      <c r="S307" s="209"/>
      <c r="T307" s="232" t="s">
        <v>251</v>
      </c>
      <c r="U307" s="87">
        <v>6</v>
      </c>
      <c r="V307" s="123">
        <v>8</v>
      </c>
      <c r="W307" s="123">
        <v>6</v>
      </c>
      <c r="X307" s="123">
        <v>8</v>
      </c>
      <c r="Y307" s="123">
        <v>5</v>
      </c>
      <c r="Z307" s="123">
        <v>8</v>
      </c>
      <c r="AA307" s="123">
        <v>6</v>
      </c>
      <c r="AB307" s="88">
        <v>8</v>
      </c>
      <c r="AC307" s="212"/>
      <c r="AD307" s="212"/>
      <c r="AE307" s="212"/>
      <c r="AF307" s="212"/>
      <c r="AG307" s="212"/>
      <c r="AH307" s="212"/>
      <c r="AI307" s="212"/>
      <c r="AJ307" s="212"/>
      <c r="AK307" s="212"/>
    </row>
    <row r="308" spans="1:37" x14ac:dyDescent="0.25">
      <c r="A308" s="209"/>
      <c r="B308" s="210" t="s">
        <v>253</v>
      </c>
      <c r="C308" s="100">
        <v>29099.896989999997</v>
      </c>
      <c r="D308" s="101">
        <v>20951.281079999997</v>
      </c>
      <c r="E308" s="101">
        <v>14369.3586</v>
      </c>
      <c r="F308" s="101">
        <v>6581.9224800000002</v>
      </c>
      <c r="G308" s="103">
        <v>8148.6159100000004</v>
      </c>
      <c r="H308" s="211"/>
      <c r="I308" s="209"/>
      <c r="J308" s="210" t="s">
        <v>253</v>
      </c>
      <c r="K308" s="100">
        <f t="shared" si="0"/>
        <v>59588.476390000003</v>
      </c>
      <c r="L308" s="101">
        <v>55111.12</v>
      </c>
      <c r="M308" s="101">
        <v>4637.8999999999996</v>
      </c>
      <c r="N308" s="101">
        <v>50473.22</v>
      </c>
      <c r="O308" s="101">
        <v>4277.3563899999999</v>
      </c>
      <c r="P308" s="101">
        <v>200</v>
      </c>
      <c r="Q308" s="103">
        <v>52.802223925044522</v>
      </c>
      <c r="R308" s="200"/>
      <c r="S308" s="209"/>
      <c r="T308" s="210" t="s">
        <v>253</v>
      </c>
      <c r="U308" s="107">
        <v>6</v>
      </c>
      <c r="V308" s="109">
        <v>8</v>
      </c>
      <c r="W308" s="109">
        <v>6</v>
      </c>
      <c r="X308" s="109">
        <v>8</v>
      </c>
      <c r="Y308" s="109">
        <v>5</v>
      </c>
      <c r="Z308" s="109">
        <v>8</v>
      </c>
      <c r="AA308" s="109">
        <v>6</v>
      </c>
      <c r="AB308" s="113">
        <v>8</v>
      </c>
      <c r="AC308" s="212"/>
      <c r="AD308" s="212"/>
      <c r="AE308" s="212"/>
      <c r="AF308" s="212"/>
      <c r="AG308" s="212"/>
      <c r="AH308" s="212"/>
      <c r="AI308" s="212"/>
      <c r="AJ308" s="212"/>
      <c r="AK308" s="212"/>
    </row>
    <row r="309" spans="1:37" x14ac:dyDescent="0.25">
      <c r="A309" s="209"/>
      <c r="B309" s="232" t="s">
        <v>245</v>
      </c>
      <c r="C309" s="118">
        <v>32363.291740000001</v>
      </c>
      <c r="D309" s="119">
        <v>20055.9581</v>
      </c>
      <c r="E309" s="119">
        <v>13407.67683</v>
      </c>
      <c r="F309" s="119">
        <v>6648.2812699999995</v>
      </c>
      <c r="G309" s="121">
        <v>12307.333640000001</v>
      </c>
      <c r="H309" s="211"/>
      <c r="I309" s="209"/>
      <c r="J309" s="232" t="s">
        <v>245</v>
      </c>
      <c r="K309" s="118">
        <f t="shared" si="0"/>
        <v>61911.204489999996</v>
      </c>
      <c r="L309" s="119">
        <v>52298.03</v>
      </c>
      <c r="M309" s="119">
        <v>3760.14</v>
      </c>
      <c r="N309" s="119">
        <v>48537.89</v>
      </c>
      <c r="O309" s="119">
        <v>9413.1744899999994</v>
      </c>
      <c r="P309" s="119">
        <v>200</v>
      </c>
      <c r="Q309" s="121">
        <v>61.882429873553555</v>
      </c>
      <c r="R309" s="200"/>
      <c r="S309" s="209"/>
      <c r="T309" s="232" t="s">
        <v>245</v>
      </c>
      <c r="U309" s="87">
        <v>6</v>
      </c>
      <c r="V309" s="123">
        <v>8</v>
      </c>
      <c r="W309" s="123">
        <v>6</v>
      </c>
      <c r="X309" s="123">
        <v>8</v>
      </c>
      <c r="Y309" s="123">
        <v>5</v>
      </c>
      <c r="Z309" s="123">
        <v>8</v>
      </c>
      <c r="AA309" s="123">
        <v>6</v>
      </c>
      <c r="AB309" s="88">
        <v>8</v>
      </c>
      <c r="AC309" s="212"/>
      <c r="AD309" s="212"/>
      <c r="AE309" s="212"/>
      <c r="AF309" s="212"/>
      <c r="AG309" s="212"/>
      <c r="AH309" s="212"/>
      <c r="AI309" s="212"/>
      <c r="AJ309" s="212"/>
      <c r="AK309" s="212"/>
    </row>
    <row r="310" spans="1:37" x14ac:dyDescent="0.25">
      <c r="A310" s="209"/>
      <c r="B310" s="210" t="s">
        <v>249</v>
      </c>
      <c r="C310" s="100">
        <v>29245.220249999998</v>
      </c>
      <c r="D310" s="101">
        <v>20013.338940000001</v>
      </c>
      <c r="E310" s="101">
        <v>13375.446470000001</v>
      </c>
      <c r="F310" s="101">
        <v>6637.8924699999998</v>
      </c>
      <c r="G310" s="103">
        <v>9231.8813100000007</v>
      </c>
      <c r="H310" s="211"/>
      <c r="I310" s="209"/>
      <c r="J310" s="210" t="s">
        <v>249</v>
      </c>
      <c r="K310" s="100">
        <f t="shared" si="0"/>
        <v>58113.759390000007</v>
      </c>
      <c r="L310" s="101">
        <v>49848.100000000006</v>
      </c>
      <c r="M310" s="101">
        <v>3464.48</v>
      </c>
      <c r="N310" s="101">
        <v>46383.62</v>
      </c>
      <c r="O310" s="101">
        <v>8265.6593900000007</v>
      </c>
      <c r="P310" s="101">
        <v>0</v>
      </c>
      <c r="Q310" s="103">
        <v>58.668675937498108</v>
      </c>
      <c r="R310" s="200"/>
      <c r="S310" s="209"/>
      <c r="T310" s="210" t="s">
        <v>249</v>
      </c>
      <c r="U310" s="107">
        <v>6</v>
      </c>
      <c r="V310" s="109">
        <v>8</v>
      </c>
      <c r="W310" s="109">
        <v>6</v>
      </c>
      <c r="X310" s="109">
        <v>8</v>
      </c>
      <c r="Y310" s="109">
        <v>5</v>
      </c>
      <c r="Z310" s="109">
        <v>8</v>
      </c>
      <c r="AA310" s="109">
        <v>6</v>
      </c>
      <c r="AB310" s="113">
        <v>8</v>
      </c>
      <c r="AC310" s="212"/>
      <c r="AD310" s="212"/>
      <c r="AE310" s="212"/>
      <c r="AF310" s="212"/>
      <c r="AG310" s="212"/>
      <c r="AH310" s="212"/>
      <c r="AI310" s="212"/>
      <c r="AJ310" s="212"/>
      <c r="AK310" s="212"/>
    </row>
    <row r="311" spans="1:37" x14ac:dyDescent="0.25">
      <c r="A311" s="209" t="s">
        <v>279</v>
      </c>
      <c r="B311" s="232" t="s">
        <v>247</v>
      </c>
      <c r="C311" s="118">
        <v>28522.46171</v>
      </c>
      <c r="D311" s="119">
        <v>20587.147240000002</v>
      </c>
      <c r="E311" s="119">
        <v>13823.02398</v>
      </c>
      <c r="F311" s="119">
        <v>6764.1232599999994</v>
      </c>
      <c r="G311" s="121">
        <v>7935.3144699999993</v>
      </c>
      <c r="H311" s="211"/>
      <c r="I311" s="209" t="s">
        <v>279</v>
      </c>
      <c r="J311" s="232" t="s">
        <v>247</v>
      </c>
      <c r="K311" s="118">
        <f t="shared" si="0"/>
        <v>54178.703939999992</v>
      </c>
      <c r="L311" s="119">
        <v>46428.229999999996</v>
      </c>
      <c r="M311" s="119">
        <v>2860.66</v>
      </c>
      <c r="N311" s="119">
        <v>43567.57</v>
      </c>
      <c r="O311" s="119">
        <v>7750.4739399999999</v>
      </c>
      <c r="P311" s="119">
        <v>0</v>
      </c>
      <c r="Q311" s="121">
        <v>61.433446224419932</v>
      </c>
      <c r="R311" s="200"/>
      <c r="S311" s="209" t="s">
        <v>279</v>
      </c>
      <c r="T311" s="232" t="s">
        <v>247</v>
      </c>
      <c r="U311" s="87">
        <v>6</v>
      </c>
      <c r="V311" s="123">
        <v>8</v>
      </c>
      <c r="W311" s="123">
        <v>6</v>
      </c>
      <c r="X311" s="123">
        <v>8</v>
      </c>
      <c r="Y311" s="123">
        <v>5</v>
      </c>
      <c r="Z311" s="123">
        <v>8</v>
      </c>
      <c r="AA311" s="123">
        <v>6</v>
      </c>
      <c r="AB311" s="88">
        <v>8</v>
      </c>
      <c r="AC311" s="212"/>
      <c r="AD311" s="212"/>
      <c r="AE311" s="212"/>
      <c r="AF311" s="212"/>
      <c r="AG311" s="212"/>
      <c r="AH311" s="212"/>
      <c r="AI311" s="212"/>
      <c r="AJ311" s="212"/>
      <c r="AK311" s="212"/>
    </row>
    <row r="312" spans="1:37" x14ac:dyDescent="0.25">
      <c r="A312" s="209"/>
      <c r="B312" s="210" t="s">
        <v>250</v>
      </c>
      <c r="C312" s="100">
        <v>32474.035569999996</v>
      </c>
      <c r="D312" s="101">
        <v>26699.0389</v>
      </c>
      <c r="E312" s="101">
        <v>19853.109</v>
      </c>
      <c r="F312" s="101">
        <v>6845.9299000000001</v>
      </c>
      <c r="G312" s="103">
        <v>5774.9966699999995</v>
      </c>
      <c r="H312" s="211"/>
      <c r="I312" s="209"/>
      <c r="J312" s="210" t="s">
        <v>250</v>
      </c>
      <c r="K312" s="100">
        <f t="shared" si="0"/>
        <v>54000.523589999997</v>
      </c>
      <c r="L312" s="101">
        <v>46631.6</v>
      </c>
      <c r="M312" s="101">
        <v>2662.29</v>
      </c>
      <c r="N312" s="101">
        <v>43969.31</v>
      </c>
      <c r="O312" s="101">
        <v>3898.9235899999999</v>
      </c>
      <c r="P312" s="101">
        <v>3470</v>
      </c>
      <c r="Q312" s="103">
        <v>69.639548224808919</v>
      </c>
      <c r="R312" s="200"/>
      <c r="S312" s="209"/>
      <c r="T312" s="210" t="s">
        <v>250</v>
      </c>
      <c r="U312" s="107">
        <v>6</v>
      </c>
      <c r="V312" s="109">
        <v>8</v>
      </c>
      <c r="W312" s="109">
        <v>6</v>
      </c>
      <c r="X312" s="109">
        <v>8</v>
      </c>
      <c r="Y312" s="109">
        <v>5</v>
      </c>
      <c r="Z312" s="109">
        <v>8</v>
      </c>
      <c r="AA312" s="109">
        <v>6</v>
      </c>
      <c r="AB312" s="113">
        <v>8</v>
      </c>
      <c r="AC312" s="212"/>
      <c r="AD312" s="212"/>
      <c r="AE312" s="212"/>
      <c r="AF312" s="212"/>
      <c r="AG312" s="212"/>
      <c r="AH312" s="212"/>
      <c r="AI312" s="212"/>
      <c r="AJ312" s="212"/>
      <c r="AK312" s="212"/>
    </row>
    <row r="313" spans="1:37" x14ac:dyDescent="0.25">
      <c r="A313" s="209"/>
      <c r="B313" s="232" t="s">
        <v>232</v>
      </c>
      <c r="C313" s="118">
        <v>34977.573670000005</v>
      </c>
      <c r="D313" s="119">
        <v>25920.780340000001</v>
      </c>
      <c r="E313" s="119">
        <v>19004.517949999998</v>
      </c>
      <c r="F313" s="119">
        <v>6916.2623899999999</v>
      </c>
      <c r="G313" s="121">
        <v>9056.7933300000004</v>
      </c>
      <c r="H313" s="211"/>
      <c r="I313" s="209"/>
      <c r="J313" s="232" t="s">
        <v>232</v>
      </c>
      <c r="K313" s="118">
        <f t="shared" si="0"/>
        <v>56214.582589999998</v>
      </c>
      <c r="L313" s="119">
        <v>48744.049999999996</v>
      </c>
      <c r="M313" s="119">
        <v>3746.1</v>
      </c>
      <c r="N313" s="119">
        <v>44997.95</v>
      </c>
      <c r="O313" s="119">
        <v>3100.5325900000003</v>
      </c>
      <c r="P313" s="119">
        <v>4370</v>
      </c>
      <c r="Q313" s="121">
        <v>71.757627177060598</v>
      </c>
      <c r="R313" s="200"/>
      <c r="S313" s="209"/>
      <c r="T313" s="232" t="s">
        <v>232</v>
      </c>
      <c r="U313" s="87">
        <v>6</v>
      </c>
      <c r="V313" s="123">
        <v>8</v>
      </c>
      <c r="W313" s="123">
        <v>6</v>
      </c>
      <c r="X313" s="123">
        <v>8</v>
      </c>
      <c r="Y313" s="123">
        <v>5</v>
      </c>
      <c r="Z313" s="123">
        <v>8</v>
      </c>
      <c r="AA313" s="123">
        <v>6</v>
      </c>
      <c r="AB313" s="88">
        <v>8</v>
      </c>
      <c r="AC313" s="212"/>
      <c r="AD313" s="212"/>
      <c r="AE313" s="212"/>
      <c r="AF313" s="212"/>
      <c r="AG313" s="212"/>
      <c r="AH313" s="212"/>
      <c r="AI313" s="212"/>
      <c r="AJ313" s="212"/>
      <c r="AK313" s="212"/>
    </row>
    <row r="314" spans="1:37" x14ac:dyDescent="0.25">
      <c r="A314" s="209"/>
      <c r="B314" s="210" t="s">
        <v>254</v>
      </c>
      <c r="C314" s="100">
        <v>39619.210160000002</v>
      </c>
      <c r="D314" s="101">
        <v>31090.888200000001</v>
      </c>
      <c r="E314" s="101">
        <v>24124.90292</v>
      </c>
      <c r="F314" s="101">
        <v>6965.9852799999999</v>
      </c>
      <c r="G314" s="103">
        <v>8528.3219600000011</v>
      </c>
      <c r="H314" s="211"/>
      <c r="I314" s="209"/>
      <c r="J314" s="210" t="s">
        <v>254</v>
      </c>
      <c r="K314" s="100">
        <f t="shared" si="0"/>
        <v>60504.210840000007</v>
      </c>
      <c r="L314" s="101">
        <v>48179.810000000005</v>
      </c>
      <c r="M314" s="101">
        <v>3649.58</v>
      </c>
      <c r="N314" s="101">
        <v>44530.23</v>
      </c>
      <c r="O314" s="101">
        <v>3054.4008399999998</v>
      </c>
      <c r="P314" s="101">
        <v>9270</v>
      </c>
      <c r="Q314" s="103">
        <v>82.231976755408539</v>
      </c>
      <c r="R314" s="200"/>
      <c r="S314" s="209"/>
      <c r="T314" s="210" t="s">
        <v>254</v>
      </c>
      <c r="U314" s="107">
        <v>6</v>
      </c>
      <c r="V314" s="109">
        <v>8</v>
      </c>
      <c r="W314" s="109">
        <v>6</v>
      </c>
      <c r="X314" s="109">
        <v>8</v>
      </c>
      <c r="Y314" s="109">
        <v>5</v>
      </c>
      <c r="Z314" s="109">
        <v>8</v>
      </c>
      <c r="AA314" s="109">
        <v>6</v>
      </c>
      <c r="AB314" s="113">
        <v>8</v>
      </c>
      <c r="AC314" s="212"/>
      <c r="AD314" s="212"/>
      <c r="AE314" s="212"/>
      <c r="AF314" s="212"/>
      <c r="AG314" s="212"/>
      <c r="AH314" s="212"/>
      <c r="AI314" s="212"/>
      <c r="AJ314" s="212"/>
      <c r="AK314" s="212"/>
    </row>
    <row r="315" spans="1:37" x14ac:dyDescent="0.25">
      <c r="A315" s="209"/>
      <c r="B315" s="232" t="s">
        <v>255</v>
      </c>
      <c r="C315" s="118">
        <v>37548.861250000002</v>
      </c>
      <c r="D315" s="119">
        <v>30190.880359999999</v>
      </c>
      <c r="E315" s="119">
        <v>23080.739969999999</v>
      </c>
      <c r="F315" s="119">
        <v>7110.1403899999996</v>
      </c>
      <c r="G315" s="121">
        <v>7357.9808899999998</v>
      </c>
      <c r="H315" s="211"/>
      <c r="I315" s="209"/>
      <c r="J315" s="232" t="s">
        <v>255</v>
      </c>
      <c r="K315" s="118">
        <f t="shared" si="0"/>
        <v>57362.02029</v>
      </c>
      <c r="L315" s="119">
        <v>47438.17</v>
      </c>
      <c r="M315" s="119">
        <v>4084.14</v>
      </c>
      <c r="N315" s="119">
        <v>43354.03</v>
      </c>
      <c r="O315" s="119">
        <v>3153.8502899999999</v>
      </c>
      <c r="P315" s="119">
        <v>6770</v>
      </c>
      <c r="Q315" s="121">
        <v>79.153266768089921</v>
      </c>
      <c r="R315" s="200"/>
      <c r="S315" s="209"/>
      <c r="T315" s="232" t="s">
        <v>255</v>
      </c>
      <c r="U315" s="87">
        <v>6</v>
      </c>
      <c r="V315" s="123">
        <v>8</v>
      </c>
      <c r="W315" s="123">
        <v>6</v>
      </c>
      <c r="X315" s="123">
        <v>8</v>
      </c>
      <c r="Y315" s="123">
        <v>5</v>
      </c>
      <c r="Z315" s="123">
        <v>8</v>
      </c>
      <c r="AA315" s="123">
        <v>6</v>
      </c>
      <c r="AB315" s="88">
        <v>8</v>
      </c>
      <c r="AC315" s="212"/>
      <c r="AD315" s="212"/>
      <c r="AE315" s="212"/>
      <c r="AF315" s="212"/>
      <c r="AG315" s="212"/>
      <c r="AH315" s="212"/>
      <c r="AI315" s="212"/>
      <c r="AJ315" s="212"/>
      <c r="AK315" s="212"/>
    </row>
    <row r="316" spans="1:37" x14ac:dyDescent="0.25">
      <c r="A316" s="209"/>
      <c r="B316" s="210" t="s">
        <v>234</v>
      </c>
      <c r="C316" s="100">
        <v>36238.482409999997</v>
      </c>
      <c r="D316" s="101">
        <v>29086.625469999999</v>
      </c>
      <c r="E316" s="101">
        <v>21980.046579999998</v>
      </c>
      <c r="F316" s="101">
        <v>7106.5788899999998</v>
      </c>
      <c r="G316" s="103">
        <v>7151.8569400000006</v>
      </c>
      <c r="H316" s="211"/>
      <c r="I316" s="209"/>
      <c r="J316" s="210" t="s">
        <v>234</v>
      </c>
      <c r="K316" s="100">
        <f t="shared" si="0"/>
        <v>58038.460910000002</v>
      </c>
      <c r="L316" s="101">
        <v>49409.89</v>
      </c>
      <c r="M316" s="101">
        <v>4667.12</v>
      </c>
      <c r="N316" s="101">
        <v>44742.77</v>
      </c>
      <c r="O316" s="101">
        <v>3658.5709099999999</v>
      </c>
      <c r="P316" s="101">
        <v>4970</v>
      </c>
      <c r="Q316" s="103">
        <v>73.342568481735128</v>
      </c>
      <c r="R316" s="200"/>
      <c r="S316" s="209"/>
      <c r="T316" s="210" t="s">
        <v>234</v>
      </c>
      <c r="U316" s="107">
        <v>6</v>
      </c>
      <c r="V316" s="109">
        <v>7.7666666666666666</v>
      </c>
      <c r="W316" s="109">
        <v>6</v>
      </c>
      <c r="X316" s="109">
        <v>7.7666666666666666</v>
      </c>
      <c r="Y316" s="109">
        <v>5</v>
      </c>
      <c r="Z316" s="109">
        <v>7.5333333333333332</v>
      </c>
      <c r="AA316" s="109">
        <v>6</v>
      </c>
      <c r="AB316" s="113">
        <v>7.7666666666666666</v>
      </c>
      <c r="AC316" s="212"/>
      <c r="AD316" s="212"/>
      <c r="AE316" s="212"/>
      <c r="AF316" s="212"/>
      <c r="AG316" s="212"/>
      <c r="AH316" s="212"/>
      <c r="AI316" s="212"/>
      <c r="AJ316" s="212"/>
      <c r="AK316" s="212"/>
    </row>
    <row r="317" spans="1:37" x14ac:dyDescent="0.25">
      <c r="A317" s="209"/>
      <c r="B317" s="232" t="s">
        <v>221</v>
      </c>
      <c r="C317" s="118">
        <v>35104.255979999994</v>
      </c>
      <c r="D317" s="119">
        <v>28729.05618</v>
      </c>
      <c r="E317" s="119">
        <v>21652.12199</v>
      </c>
      <c r="F317" s="119">
        <v>7076.9341900000009</v>
      </c>
      <c r="G317" s="121">
        <v>6375.1997999999994</v>
      </c>
      <c r="H317" s="211"/>
      <c r="I317" s="209"/>
      <c r="J317" s="232" t="s">
        <v>221</v>
      </c>
      <c r="K317" s="118">
        <f t="shared" si="0"/>
        <v>57797.386180000001</v>
      </c>
      <c r="L317" s="119">
        <v>51179.51</v>
      </c>
      <c r="M317" s="119">
        <v>5126.62</v>
      </c>
      <c r="N317" s="119">
        <v>46052.89</v>
      </c>
      <c r="O317" s="119">
        <v>3077.8761800000002</v>
      </c>
      <c r="P317" s="119">
        <v>3540</v>
      </c>
      <c r="Q317" s="121">
        <v>68.590449537324588</v>
      </c>
      <c r="R317" s="200"/>
      <c r="S317" s="209"/>
      <c r="T317" s="232" t="s">
        <v>221</v>
      </c>
      <c r="U317" s="87">
        <v>6</v>
      </c>
      <c r="V317" s="123">
        <v>7</v>
      </c>
      <c r="W317" s="123">
        <v>6</v>
      </c>
      <c r="X317" s="123">
        <v>7</v>
      </c>
      <c r="Y317" s="123">
        <v>5</v>
      </c>
      <c r="Z317" s="123">
        <v>6</v>
      </c>
      <c r="AA317" s="123">
        <v>6</v>
      </c>
      <c r="AB317" s="88">
        <v>7</v>
      </c>
      <c r="AC317" s="212"/>
      <c r="AD317" s="212"/>
      <c r="AE317" s="212"/>
      <c r="AF317" s="212"/>
      <c r="AG317" s="212"/>
      <c r="AH317" s="212"/>
      <c r="AI317" s="212"/>
      <c r="AJ317" s="212"/>
      <c r="AK317" s="212"/>
    </row>
    <row r="318" spans="1:37" x14ac:dyDescent="0.25">
      <c r="A318" s="209"/>
      <c r="B318" s="210" t="s">
        <v>248</v>
      </c>
      <c r="C318" s="100">
        <v>36254.593030000004</v>
      </c>
      <c r="D318" s="101">
        <v>29056.77547</v>
      </c>
      <c r="E318" s="101">
        <v>22131.07718</v>
      </c>
      <c r="F318" s="101">
        <v>6925.6982900000003</v>
      </c>
      <c r="G318" s="103">
        <v>7197.8175599999995</v>
      </c>
      <c r="H318" s="211"/>
      <c r="I318" s="209"/>
      <c r="J318" s="210" t="s">
        <v>248</v>
      </c>
      <c r="K318" s="100">
        <f t="shared" si="0"/>
        <v>62995.332839999995</v>
      </c>
      <c r="L318" s="101">
        <v>56184.259999999995</v>
      </c>
      <c r="M318" s="101">
        <v>6437.84</v>
      </c>
      <c r="N318" s="101">
        <v>49746.42</v>
      </c>
      <c r="O318" s="101">
        <v>3271.0728399999998</v>
      </c>
      <c r="P318" s="101">
        <v>3540</v>
      </c>
      <c r="Q318" s="103">
        <v>64.528024450264198</v>
      </c>
      <c r="R318" s="200"/>
      <c r="S318" s="209"/>
      <c r="T318" s="210" t="s">
        <v>248</v>
      </c>
      <c r="U318" s="107">
        <v>6</v>
      </c>
      <c r="V318" s="109">
        <v>7</v>
      </c>
      <c r="W318" s="109">
        <v>6</v>
      </c>
      <c r="X318" s="109">
        <v>7</v>
      </c>
      <c r="Y318" s="109">
        <v>5</v>
      </c>
      <c r="Z318" s="109">
        <v>6</v>
      </c>
      <c r="AA318" s="109">
        <v>6</v>
      </c>
      <c r="AB318" s="113">
        <v>7</v>
      </c>
      <c r="AC318" s="212"/>
      <c r="AD318" s="212"/>
      <c r="AE318" s="212"/>
      <c r="AF318" s="212"/>
      <c r="AG318" s="212"/>
      <c r="AH318" s="212"/>
      <c r="AI318" s="212"/>
      <c r="AJ318" s="212"/>
      <c r="AK318" s="212"/>
    </row>
    <row r="319" spans="1:37" x14ac:dyDescent="0.25">
      <c r="A319" s="209"/>
      <c r="B319" s="232" t="s">
        <v>251</v>
      </c>
      <c r="C319" s="118">
        <v>39370.524259999998</v>
      </c>
      <c r="D319" s="119">
        <v>30392.874079999998</v>
      </c>
      <c r="E319" s="119">
        <v>23610.1705</v>
      </c>
      <c r="F319" s="119">
        <v>6782.7035800000003</v>
      </c>
      <c r="G319" s="121">
        <v>8977.6501800000005</v>
      </c>
      <c r="H319" s="211"/>
      <c r="I319" s="209"/>
      <c r="J319" s="232" t="s">
        <v>251</v>
      </c>
      <c r="K319" s="118">
        <f t="shared" si="0"/>
        <v>63639.101090000004</v>
      </c>
      <c r="L319" s="119">
        <v>58203.29</v>
      </c>
      <c r="M319" s="119">
        <v>8697.4</v>
      </c>
      <c r="N319" s="119">
        <v>49505.89</v>
      </c>
      <c r="O319" s="119">
        <v>1895.8110899999999</v>
      </c>
      <c r="P319" s="119">
        <v>3540</v>
      </c>
      <c r="Q319" s="121">
        <v>67.643125087946061</v>
      </c>
      <c r="R319" s="200"/>
      <c r="S319" s="209"/>
      <c r="T319" s="232" t="s">
        <v>251</v>
      </c>
      <c r="U319" s="87">
        <v>6</v>
      </c>
      <c r="V319" s="123">
        <v>7</v>
      </c>
      <c r="W319" s="123">
        <v>6</v>
      </c>
      <c r="X319" s="123">
        <v>7</v>
      </c>
      <c r="Y319" s="123">
        <v>5</v>
      </c>
      <c r="Z319" s="123">
        <v>6</v>
      </c>
      <c r="AA319" s="123">
        <v>6</v>
      </c>
      <c r="AB319" s="88">
        <v>7</v>
      </c>
      <c r="AC319" s="212"/>
      <c r="AD319" s="212"/>
      <c r="AE319" s="212"/>
      <c r="AF319" s="212"/>
      <c r="AG319" s="212"/>
      <c r="AH319" s="212"/>
      <c r="AI319" s="212"/>
      <c r="AJ319" s="212"/>
      <c r="AK319" s="212"/>
    </row>
    <row r="320" spans="1:37" x14ac:dyDescent="0.25">
      <c r="A320" s="209"/>
      <c r="B320" s="210" t="s">
        <v>253</v>
      </c>
      <c r="C320" s="100">
        <v>41159.82718</v>
      </c>
      <c r="D320" s="101">
        <v>33116.536990000001</v>
      </c>
      <c r="E320" s="101">
        <v>26398.020639999999</v>
      </c>
      <c r="F320" s="101">
        <v>6718.5163499999999</v>
      </c>
      <c r="G320" s="103">
        <v>8043.2901900000006</v>
      </c>
      <c r="H320" s="211"/>
      <c r="I320" s="209"/>
      <c r="J320" s="210" t="s">
        <v>253</v>
      </c>
      <c r="K320" s="100">
        <f t="shared" si="0"/>
        <v>66289.759040000004</v>
      </c>
      <c r="L320" s="101">
        <v>57974.21</v>
      </c>
      <c r="M320" s="101">
        <v>7203.74</v>
      </c>
      <c r="N320" s="101">
        <v>50770.47</v>
      </c>
      <c r="O320" s="101">
        <v>1275.5490400000001</v>
      </c>
      <c r="P320" s="101">
        <v>7040</v>
      </c>
      <c r="Q320" s="103">
        <v>70.996788365033353</v>
      </c>
      <c r="R320" s="200"/>
      <c r="S320" s="209"/>
      <c r="T320" s="210" t="s">
        <v>253</v>
      </c>
      <c r="U320" s="107">
        <v>6</v>
      </c>
      <c r="V320" s="109">
        <v>7</v>
      </c>
      <c r="W320" s="109">
        <v>6</v>
      </c>
      <c r="X320" s="109">
        <v>7</v>
      </c>
      <c r="Y320" s="109">
        <v>5</v>
      </c>
      <c r="Z320" s="109">
        <v>6</v>
      </c>
      <c r="AA320" s="109">
        <v>6</v>
      </c>
      <c r="AB320" s="113">
        <v>7</v>
      </c>
      <c r="AC320" s="212"/>
      <c r="AD320" s="212"/>
      <c r="AE320" s="212"/>
      <c r="AF320" s="212"/>
      <c r="AG320" s="212"/>
      <c r="AH320" s="212"/>
      <c r="AI320" s="212"/>
      <c r="AJ320" s="212"/>
      <c r="AK320" s="212"/>
    </row>
    <row r="321" spans="1:37" x14ac:dyDescent="0.25">
      <c r="A321" s="209"/>
      <c r="B321" s="232" t="s">
        <v>245</v>
      </c>
      <c r="C321" s="118">
        <v>37719.364820000003</v>
      </c>
      <c r="D321" s="119">
        <v>31431.218350000003</v>
      </c>
      <c r="E321" s="119">
        <v>24730.773590000001</v>
      </c>
      <c r="F321" s="119">
        <v>6700.4447599999994</v>
      </c>
      <c r="G321" s="121">
        <v>6288.1464699999997</v>
      </c>
      <c r="H321" s="211"/>
      <c r="I321" s="209"/>
      <c r="J321" s="232" t="s">
        <v>245</v>
      </c>
      <c r="K321" s="118">
        <f t="shared" si="0"/>
        <v>58734.042889999997</v>
      </c>
      <c r="L321" s="119">
        <v>53403.07</v>
      </c>
      <c r="M321" s="119">
        <v>6948.82</v>
      </c>
      <c r="N321" s="119">
        <v>46454.25</v>
      </c>
      <c r="O321" s="119">
        <v>1610.97289</v>
      </c>
      <c r="P321" s="119">
        <v>3720</v>
      </c>
      <c r="Q321" s="121">
        <v>70.631453996933132</v>
      </c>
      <c r="R321" s="200"/>
      <c r="S321" s="209"/>
      <c r="T321" s="232" t="s">
        <v>245</v>
      </c>
      <c r="U321" s="87">
        <v>6</v>
      </c>
      <c r="V321" s="123">
        <v>7</v>
      </c>
      <c r="W321" s="123">
        <v>6</v>
      </c>
      <c r="X321" s="123">
        <v>7</v>
      </c>
      <c r="Y321" s="123">
        <v>5</v>
      </c>
      <c r="Z321" s="123">
        <v>6</v>
      </c>
      <c r="AA321" s="123">
        <v>6</v>
      </c>
      <c r="AB321" s="88">
        <v>7</v>
      </c>
      <c r="AC321" s="212"/>
      <c r="AD321" s="212"/>
      <c r="AE321" s="212"/>
      <c r="AF321" s="212"/>
      <c r="AG321" s="212"/>
      <c r="AH321" s="212"/>
      <c r="AI321" s="212"/>
      <c r="AJ321" s="212"/>
      <c r="AK321" s="212"/>
    </row>
    <row r="322" spans="1:37" x14ac:dyDescent="0.25">
      <c r="A322" s="209"/>
      <c r="B322" s="210" t="s">
        <v>249</v>
      </c>
      <c r="C322" s="100">
        <v>36959.106749999999</v>
      </c>
      <c r="D322" s="101">
        <v>31120.148880000001</v>
      </c>
      <c r="E322" s="101">
        <v>24388.397739999997</v>
      </c>
      <c r="F322" s="101">
        <v>6731.7511399999994</v>
      </c>
      <c r="G322" s="103">
        <v>5838.9578700000002</v>
      </c>
      <c r="H322" s="211"/>
      <c r="I322" s="209"/>
      <c r="J322" s="210" t="s">
        <v>249</v>
      </c>
      <c r="K322" s="100">
        <f t="shared" si="0"/>
        <v>54295.800230000008</v>
      </c>
      <c r="L322" s="101">
        <v>49654.630000000005</v>
      </c>
      <c r="M322" s="101">
        <v>7037.26</v>
      </c>
      <c r="N322" s="101">
        <v>42617.37</v>
      </c>
      <c r="O322" s="101">
        <v>1421.1702299999999</v>
      </c>
      <c r="P322" s="101">
        <v>3220</v>
      </c>
      <c r="Q322" s="103">
        <v>74.432347497101475</v>
      </c>
      <c r="R322" s="200"/>
      <c r="S322" s="209"/>
      <c r="T322" s="210" t="s">
        <v>249</v>
      </c>
      <c r="U322" s="107">
        <v>6</v>
      </c>
      <c r="V322" s="109">
        <v>7</v>
      </c>
      <c r="W322" s="109">
        <v>6</v>
      </c>
      <c r="X322" s="109">
        <v>7</v>
      </c>
      <c r="Y322" s="109">
        <v>5</v>
      </c>
      <c r="Z322" s="109">
        <v>6</v>
      </c>
      <c r="AA322" s="109">
        <v>6</v>
      </c>
      <c r="AB322" s="113">
        <v>7</v>
      </c>
      <c r="AC322" s="212"/>
      <c r="AD322" s="212"/>
      <c r="AE322" s="212"/>
      <c r="AF322" s="212"/>
      <c r="AG322" s="212"/>
      <c r="AH322" s="212"/>
      <c r="AI322" s="212"/>
      <c r="AJ322" s="212"/>
      <c r="AK322" s="212"/>
    </row>
    <row r="323" spans="1:37" x14ac:dyDescent="0.25">
      <c r="A323" s="209" t="s">
        <v>280</v>
      </c>
      <c r="B323" s="232" t="s">
        <v>247</v>
      </c>
      <c r="C323" s="118">
        <v>37272.949310000004</v>
      </c>
      <c r="D323" s="119">
        <v>31358.217700000001</v>
      </c>
      <c r="E323" s="119">
        <v>24438.277249999999</v>
      </c>
      <c r="F323" s="119">
        <v>6919.9404500000001</v>
      </c>
      <c r="G323" s="121">
        <v>5914.7316100000007</v>
      </c>
      <c r="H323" s="211"/>
      <c r="I323" s="209" t="s">
        <v>280</v>
      </c>
      <c r="J323" s="232" t="s">
        <v>247</v>
      </c>
      <c r="K323" s="118">
        <f t="shared" si="0"/>
        <v>53564.323820000005</v>
      </c>
      <c r="L323" s="119">
        <v>49205.350000000006</v>
      </c>
      <c r="M323" s="119">
        <v>6801.3</v>
      </c>
      <c r="N323" s="119">
        <v>42404.05</v>
      </c>
      <c r="O323" s="119">
        <v>1138.9738199999999</v>
      </c>
      <c r="P323" s="119">
        <v>3220</v>
      </c>
      <c r="Q323" s="121">
        <v>75.749790032994383</v>
      </c>
      <c r="R323" s="200"/>
      <c r="S323" s="209" t="s">
        <v>280</v>
      </c>
      <c r="T323" s="232" t="s">
        <v>247</v>
      </c>
      <c r="U323" s="87">
        <v>6</v>
      </c>
      <c r="V323" s="123">
        <v>7</v>
      </c>
      <c r="W323" s="123">
        <v>6</v>
      </c>
      <c r="X323" s="123">
        <v>7</v>
      </c>
      <c r="Y323" s="123">
        <v>5</v>
      </c>
      <c r="Z323" s="123">
        <v>6</v>
      </c>
      <c r="AA323" s="123">
        <v>6</v>
      </c>
      <c r="AB323" s="88">
        <v>7</v>
      </c>
      <c r="AC323" s="212"/>
      <c r="AD323" s="212"/>
      <c r="AE323" s="212"/>
      <c r="AF323" s="212"/>
      <c r="AG323" s="212"/>
      <c r="AH323" s="212"/>
      <c r="AI323" s="212"/>
      <c r="AJ323" s="212"/>
      <c r="AK323" s="212"/>
    </row>
    <row r="324" spans="1:37" x14ac:dyDescent="0.25">
      <c r="A324" s="209"/>
      <c r="B324" s="210" t="s">
        <v>250</v>
      </c>
      <c r="C324" s="100">
        <v>40485.376830000001</v>
      </c>
      <c r="D324" s="101">
        <v>32161.92411</v>
      </c>
      <c r="E324" s="101">
        <v>25168.75232</v>
      </c>
      <c r="F324" s="101">
        <v>6993.1717900000003</v>
      </c>
      <c r="G324" s="103">
        <v>8323.4527199999993</v>
      </c>
      <c r="H324" s="211"/>
      <c r="I324" s="209"/>
      <c r="J324" s="210" t="s">
        <v>250</v>
      </c>
      <c r="K324" s="100">
        <f t="shared" si="0"/>
        <v>57131.581919999997</v>
      </c>
      <c r="L324" s="101">
        <v>51379.17</v>
      </c>
      <c r="M324" s="101">
        <v>8373.7999999999993</v>
      </c>
      <c r="N324" s="101">
        <v>43005.37</v>
      </c>
      <c r="O324" s="101">
        <v>1932.41192</v>
      </c>
      <c r="P324" s="101">
        <v>3820</v>
      </c>
      <c r="Q324" s="103">
        <v>78.79725739049502</v>
      </c>
      <c r="R324" s="200"/>
      <c r="S324" s="209"/>
      <c r="T324" s="210" t="s">
        <v>250</v>
      </c>
      <c r="U324" s="107">
        <v>6</v>
      </c>
      <c r="V324" s="109">
        <v>7</v>
      </c>
      <c r="W324" s="109">
        <v>6</v>
      </c>
      <c r="X324" s="109">
        <v>7</v>
      </c>
      <c r="Y324" s="109">
        <v>5</v>
      </c>
      <c r="Z324" s="109">
        <v>6</v>
      </c>
      <c r="AA324" s="109">
        <v>6</v>
      </c>
      <c r="AB324" s="113">
        <v>7</v>
      </c>
      <c r="AC324" s="212"/>
      <c r="AD324" s="212"/>
      <c r="AE324" s="212"/>
      <c r="AF324" s="212"/>
      <c r="AG324" s="212"/>
      <c r="AH324" s="212"/>
      <c r="AI324" s="212"/>
      <c r="AJ324" s="212"/>
      <c r="AK324" s="212"/>
    </row>
    <row r="325" spans="1:37" x14ac:dyDescent="0.25">
      <c r="A325" s="209"/>
      <c r="B325" s="232" t="s">
        <v>232</v>
      </c>
      <c r="C325" s="118">
        <v>41432.319690000004</v>
      </c>
      <c r="D325" s="119">
        <v>34077.67899</v>
      </c>
      <c r="E325" s="119">
        <v>26941.256960000002</v>
      </c>
      <c r="F325" s="119">
        <v>7136.4220300000006</v>
      </c>
      <c r="G325" s="121">
        <v>7354.6406999999999</v>
      </c>
      <c r="H325" s="211"/>
      <c r="I325" s="209"/>
      <c r="J325" s="232" t="s">
        <v>232</v>
      </c>
      <c r="K325" s="118">
        <f t="shared" si="0"/>
        <v>60768.368879999995</v>
      </c>
      <c r="L325" s="119">
        <v>53682.619999999995</v>
      </c>
      <c r="M325" s="119">
        <v>8123.74</v>
      </c>
      <c r="N325" s="119">
        <v>45558.879999999997</v>
      </c>
      <c r="O325" s="119">
        <v>965.74887999999999</v>
      </c>
      <c r="P325" s="119">
        <v>6120</v>
      </c>
      <c r="Q325" s="121">
        <v>77.180137053668403</v>
      </c>
      <c r="R325" s="200"/>
      <c r="S325" s="209"/>
      <c r="T325" s="232" t="s">
        <v>232</v>
      </c>
      <c r="U325" s="87">
        <v>6</v>
      </c>
      <c r="V325" s="123">
        <v>7</v>
      </c>
      <c r="W325" s="123">
        <v>6</v>
      </c>
      <c r="X325" s="123">
        <v>7</v>
      </c>
      <c r="Y325" s="123">
        <v>5</v>
      </c>
      <c r="Z325" s="123">
        <v>6</v>
      </c>
      <c r="AA325" s="123">
        <v>6</v>
      </c>
      <c r="AB325" s="88">
        <v>7</v>
      </c>
      <c r="AC325" s="212"/>
      <c r="AD325" s="212"/>
      <c r="AE325" s="212"/>
      <c r="AF325" s="212"/>
      <c r="AG325" s="212"/>
      <c r="AH325" s="212"/>
      <c r="AI325" s="212"/>
      <c r="AJ325" s="212"/>
      <c r="AK325" s="212"/>
    </row>
    <row r="326" spans="1:37" x14ac:dyDescent="0.25">
      <c r="A326" s="209"/>
      <c r="B326" s="210" t="s">
        <v>254</v>
      </c>
      <c r="C326" s="100">
        <v>39569.232630000006</v>
      </c>
      <c r="D326" s="101">
        <v>35005.246810000004</v>
      </c>
      <c r="E326" s="101">
        <v>27752.293320000001</v>
      </c>
      <c r="F326" s="101">
        <v>7252.9534899999999</v>
      </c>
      <c r="G326" s="103">
        <v>4563.9858199999999</v>
      </c>
      <c r="H326" s="211"/>
      <c r="I326" s="209"/>
      <c r="J326" s="210" t="s">
        <v>254</v>
      </c>
      <c r="K326" s="100">
        <f t="shared" si="0"/>
        <v>57689.476339999994</v>
      </c>
      <c r="L326" s="101">
        <v>52016.369999999995</v>
      </c>
      <c r="M326" s="101">
        <v>8156.1</v>
      </c>
      <c r="N326" s="101">
        <v>43860.27</v>
      </c>
      <c r="O326" s="101">
        <v>913.10634000000005</v>
      </c>
      <c r="P326" s="101">
        <v>4760</v>
      </c>
      <c r="Q326" s="103">
        <v>76.07073048349973</v>
      </c>
      <c r="R326" s="200"/>
      <c r="S326" s="209"/>
      <c r="T326" s="210" t="s">
        <v>254</v>
      </c>
      <c r="U326" s="107">
        <v>6</v>
      </c>
      <c r="V326" s="109">
        <v>7</v>
      </c>
      <c r="W326" s="109">
        <v>6</v>
      </c>
      <c r="X326" s="109">
        <v>7</v>
      </c>
      <c r="Y326" s="109">
        <v>5</v>
      </c>
      <c r="Z326" s="109">
        <v>6</v>
      </c>
      <c r="AA326" s="109">
        <v>6</v>
      </c>
      <c r="AB326" s="113">
        <v>7</v>
      </c>
      <c r="AC326" s="212"/>
      <c r="AD326" s="212"/>
      <c r="AE326" s="212"/>
      <c r="AF326" s="212"/>
      <c r="AG326" s="212"/>
      <c r="AH326" s="212"/>
      <c r="AI326" s="212"/>
      <c r="AJ326" s="212"/>
      <c r="AK326" s="212"/>
    </row>
    <row r="327" spans="1:37" x14ac:dyDescent="0.25">
      <c r="A327" s="209"/>
      <c r="B327" s="232" t="s">
        <v>255</v>
      </c>
      <c r="C327" s="118">
        <v>38151.654889999998</v>
      </c>
      <c r="D327" s="119">
        <v>34883.37096</v>
      </c>
      <c r="E327" s="119">
        <v>27587.026719999998</v>
      </c>
      <c r="F327" s="119">
        <v>7296.3442400000004</v>
      </c>
      <c r="G327" s="121">
        <v>3268.2839300000001</v>
      </c>
      <c r="H327" s="211"/>
      <c r="I327" s="209"/>
      <c r="J327" s="232" t="s">
        <v>255</v>
      </c>
      <c r="K327" s="118">
        <f t="shared" si="0"/>
        <v>59521.374280000004</v>
      </c>
      <c r="L327" s="119">
        <v>52140.880000000005</v>
      </c>
      <c r="M327" s="119">
        <v>7157.12</v>
      </c>
      <c r="N327" s="119">
        <v>44983.76</v>
      </c>
      <c r="O327" s="119">
        <v>1570.4942799999999</v>
      </c>
      <c r="P327" s="119">
        <v>5810</v>
      </c>
      <c r="Q327" s="121">
        <v>73.170331781895499</v>
      </c>
      <c r="R327" s="200"/>
      <c r="S327" s="209"/>
      <c r="T327" s="232" t="s">
        <v>255</v>
      </c>
      <c r="U327" s="87">
        <v>6</v>
      </c>
      <c r="V327" s="123">
        <v>7</v>
      </c>
      <c r="W327" s="123">
        <v>6</v>
      </c>
      <c r="X327" s="123">
        <v>7</v>
      </c>
      <c r="Y327" s="123">
        <v>5</v>
      </c>
      <c r="Z327" s="123">
        <v>6</v>
      </c>
      <c r="AA327" s="123">
        <v>6</v>
      </c>
      <c r="AB327" s="88">
        <v>7</v>
      </c>
      <c r="AC327" s="212"/>
      <c r="AD327" s="212"/>
      <c r="AE327" s="212"/>
      <c r="AF327" s="212"/>
      <c r="AG327" s="212"/>
      <c r="AH327" s="212"/>
      <c r="AI327" s="212"/>
      <c r="AJ327" s="212"/>
      <c r="AK327" s="212"/>
    </row>
    <row r="328" spans="1:37" x14ac:dyDescent="0.25">
      <c r="A328" s="209"/>
      <c r="B328" s="210" t="s">
        <v>234</v>
      </c>
      <c r="C328" s="100">
        <v>38473.380840000005</v>
      </c>
      <c r="D328" s="101">
        <v>35404.370590000006</v>
      </c>
      <c r="E328" s="101">
        <v>28166.068019999999</v>
      </c>
      <c r="F328" s="101">
        <v>7238.3025700000007</v>
      </c>
      <c r="G328" s="103">
        <v>3069.0102499999998</v>
      </c>
      <c r="H328" s="211"/>
      <c r="I328" s="209"/>
      <c r="J328" s="210" t="s">
        <v>234</v>
      </c>
      <c r="K328" s="100">
        <f t="shared" si="0"/>
        <v>62626.517780000002</v>
      </c>
      <c r="L328" s="101">
        <v>53907.39</v>
      </c>
      <c r="M328" s="101">
        <v>7354.06</v>
      </c>
      <c r="N328" s="101">
        <v>46553.33</v>
      </c>
      <c r="O328" s="101">
        <v>1479.12778</v>
      </c>
      <c r="P328" s="101">
        <v>7240</v>
      </c>
      <c r="Q328" s="103">
        <v>71.369400076687086</v>
      </c>
      <c r="R328" s="200"/>
      <c r="S328" s="209"/>
      <c r="T328" s="210" t="s">
        <v>234</v>
      </c>
      <c r="U328" s="107">
        <v>6</v>
      </c>
      <c r="V328" s="109">
        <v>7</v>
      </c>
      <c r="W328" s="109">
        <v>6</v>
      </c>
      <c r="X328" s="109">
        <v>7</v>
      </c>
      <c r="Y328" s="109">
        <v>5</v>
      </c>
      <c r="Z328" s="109">
        <v>6</v>
      </c>
      <c r="AA328" s="109">
        <v>6</v>
      </c>
      <c r="AB328" s="113">
        <v>7</v>
      </c>
      <c r="AC328" s="212"/>
      <c r="AD328" s="212"/>
      <c r="AE328" s="212"/>
      <c r="AF328" s="212"/>
      <c r="AG328" s="212"/>
      <c r="AH328" s="212"/>
      <c r="AI328" s="212"/>
      <c r="AJ328" s="212"/>
      <c r="AK328" s="212"/>
    </row>
    <row r="329" spans="1:37" x14ac:dyDescent="0.25">
      <c r="A329" s="209"/>
      <c r="B329" s="232" t="s">
        <v>221</v>
      </c>
      <c r="C329" s="118">
        <v>40490.116499999996</v>
      </c>
      <c r="D329" s="119">
        <v>35570.258889999997</v>
      </c>
      <c r="E329" s="119">
        <v>28448.74784</v>
      </c>
      <c r="F329" s="119">
        <v>7121.5110500000001</v>
      </c>
      <c r="G329" s="121">
        <v>4919.85761</v>
      </c>
      <c r="H329" s="211"/>
      <c r="I329" s="209"/>
      <c r="J329" s="232" t="s">
        <v>221</v>
      </c>
      <c r="K329" s="118">
        <f t="shared" si="0"/>
        <v>69879.069470000002</v>
      </c>
      <c r="L329" s="119">
        <v>60927.97</v>
      </c>
      <c r="M329" s="119">
        <v>9542.48</v>
      </c>
      <c r="N329" s="119">
        <v>51385.49</v>
      </c>
      <c r="O329" s="119">
        <v>1211.0994699999999</v>
      </c>
      <c r="P329" s="119">
        <v>7740</v>
      </c>
      <c r="Q329" s="121">
        <v>66.455712376434008</v>
      </c>
      <c r="R329" s="200"/>
      <c r="S329" s="209"/>
      <c r="T329" s="232" t="s">
        <v>221</v>
      </c>
      <c r="U329" s="87">
        <v>6</v>
      </c>
      <c r="V329" s="123">
        <v>7</v>
      </c>
      <c r="W329" s="123">
        <v>6</v>
      </c>
      <c r="X329" s="123">
        <v>7</v>
      </c>
      <c r="Y329" s="123">
        <v>5</v>
      </c>
      <c r="Z329" s="123">
        <v>6</v>
      </c>
      <c r="AA329" s="123">
        <v>6</v>
      </c>
      <c r="AB329" s="88">
        <v>7</v>
      </c>
      <c r="AC329" s="212"/>
      <c r="AD329" s="212"/>
      <c r="AE329" s="212"/>
      <c r="AF329" s="212"/>
      <c r="AG329" s="212"/>
      <c r="AH329" s="212"/>
      <c r="AI329" s="212"/>
      <c r="AJ329" s="212"/>
      <c r="AK329" s="212"/>
    </row>
    <row r="330" spans="1:37" x14ac:dyDescent="0.25">
      <c r="A330" s="209"/>
      <c r="B330" s="210" t="s">
        <v>248</v>
      </c>
      <c r="C330" s="100">
        <v>44592.650390000003</v>
      </c>
      <c r="D330" s="101">
        <v>35755.05431</v>
      </c>
      <c r="E330" s="101">
        <v>28805.613089999999</v>
      </c>
      <c r="F330" s="101">
        <v>6949.4412199999997</v>
      </c>
      <c r="G330" s="103">
        <v>8837.5960799999993</v>
      </c>
      <c r="H330" s="211"/>
      <c r="I330" s="209"/>
      <c r="J330" s="210" t="s">
        <v>248</v>
      </c>
      <c r="K330" s="100">
        <f t="shared" si="0"/>
        <v>83100.691319999984</v>
      </c>
      <c r="L330" s="101">
        <v>70150.099999999991</v>
      </c>
      <c r="M330" s="101">
        <v>13102.9</v>
      </c>
      <c r="N330" s="101">
        <v>57047.199999999997</v>
      </c>
      <c r="O330" s="101">
        <v>5210.5913199999995</v>
      </c>
      <c r="P330" s="101">
        <v>7740</v>
      </c>
      <c r="Q330" s="103">
        <v>63.567479433386417</v>
      </c>
      <c r="R330" s="200"/>
      <c r="S330" s="209"/>
      <c r="T330" s="210" t="s">
        <v>248</v>
      </c>
      <c r="U330" s="107">
        <v>6</v>
      </c>
      <c r="V330" s="109">
        <v>6.129032258064516</v>
      </c>
      <c r="W330" s="109">
        <v>6</v>
      </c>
      <c r="X330" s="109">
        <v>6.129032258064516</v>
      </c>
      <c r="Y330" s="109">
        <v>5</v>
      </c>
      <c r="Z330" s="109">
        <v>5.129032258064516</v>
      </c>
      <c r="AA330" s="109">
        <v>6</v>
      </c>
      <c r="AB330" s="113">
        <v>6.129032258064516</v>
      </c>
      <c r="AC330" s="212"/>
      <c r="AD330" s="212"/>
      <c r="AE330" s="212"/>
      <c r="AF330" s="212"/>
      <c r="AG330" s="212"/>
      <c r="AH330" s="212"/>
      <c r="AI330" s="212"/>
      <c r="AJ330" s="212"/>
      <c r="AK330" s="212"/>
    </row>
    <row r="331" spans="1:37" x14ac:dyDescent="0.25">
      <c r="A331" s="209"/>
      <c r="B331" s="232" t="s">
        <v>251</v>
      </c>
      <c r="C331" s="118">
        <v>48258.0167</v>
      </c>
      <c r="D331" s="119">
        <v>36674.656730000002</v>
      </c>
      <c r="E331" s="119">
        <v>29861.845499999999</v>
      </c>
      <c r="F331" s="119">
        <v>6812.8112300000003</v>
      </c>
      <c r="G331" s="121">
        <v>11583.359970000001</v>
      </c>
      <c r="H331" s="211"/>
      <c r="I331" s="209"/>
      <c r="J331" s="232" t="s">
        <v>251</v>
      </c>
      <c r="K331" s="118">
        <f t="shared" si="0"/>
        <v>91798.264890000006</v>
      </c>
      <c r="L331" s="119">
        <v>76066.89</v>
      </c>
      <c r="M331" s="119">
        <v>17260.82</v>
      </c>
      <c r="N331" s="119">
        <v>58806.07</v>
      </c>
      <c r="O331" s="119">
        <v>7991.3748900000001</v>
      </c>
      <c r="P331" s="119">
        <v>7740</v>
      </c>
      <c r="Q331" s="121">
        <v>63.441553480101533</v>
      </c>
      <c r="R331" s="200"/>
      <c r="S331" s="209"/>
      <c r="T331" s="232" t="s">
        <v>251</v>
      </c>
      <c r="U331" s="87">
        <v>6</v>
      </c>
      <c r="V331" s="123">
        <v>6</v>
      </c>
      <c r="W331" s="123">
        <v>6</v>
      </c>
      <c r="X331" s="123">
        <v>6</v>
      </c>
      <c r="Y331" s="123">
        <v>5</v>
      </c>
      <c r="Z331" s="123">
        <v>5</v>
      </c>
      <c r="AA331" s="123">
        <v>6</v>
      </c>
      <c r="AB331" s="88">
        <v>6</v>
      </c>
      <c r="AC331" s="212"/>
      <c r="AD331" s="212"/>
      <c r="AE331" s="212"/>
      <c r="AF331" s="212"/>
      <c r="AG331" s="212"/>
      <c r="AH331" s="212"/>
      <c r="AI331" s="212"/>
      <c r="AJ331" s="212"/>
      <c r="AK331" s="212"/>
    </row>
    <row r="332" spans="1:37" x14ac:dyDescent="0.25">
      <c r="A332" s="209"/>
      <c r="B332" s="210" t="s">
        <v>253</v>
      </c>
      <c r="C332" s="100">
        <v>49708.226029999998</v>
      </c>
      <c r="D332" s="101">
        <v>36941.596279999998</v>
      </c>
      <c r="E332" s="101">
        <v>30276.890289999999</v>
      </c>
      <c r="F332" s="101">
        <v>6664.7059900000004</v>
      </c>
      <c r="G332" s="103">
        <v>12766.62975</v>
      </c>
      <c r="H332" s="211"/>
      <c r="I332" s="209"/>
      <c r="J332" s="210" t="s">
        <v>253</v>
      </c>
      <c r="K332" s="100">
        <f t="shared" si="0"/>
        <v>93064.474289999998</v>
      </c>
      <c r="L332" s="101">
        <v>77547.77</v>
      </c>
      <c r="M332" s="101">
        <v>18790.52</v>
      </c>
      <c r="N332" s="101">
        <v>58757.25</v>
      </c>
      <c r="O332" s="101">
        <v>7776.7042900000006</v>
      </c>
      <c r="P332" s="101">
        <v>7740</v>
      </c>
      <c r="Q332" s="103">
        <v>64.100135993594648</v>
      </c>
      <c r="R332" s="200"/>
      <c r="S332" s="209"/>
      <c r="T332" s="210" t="s">
        <v>253</v>
      </c>
      <c r="U332" s="107">
        <v>6</v>
      </c>
      <c r="V332" s="109">
        <v>6</v>
      </c>
      <c r="W332" s="109">
        <v>6</v>
      </c>
      <c r="X332" s="109">
        <v>6</v>
      </c>
      <c r="Y332" s="109">
        <v>5</v>
      </c>
      <c r="Z332" s="109">
        <v>5</v>
      </c>
      <c r="AA332" s="109">
        <v>6</v>
      </c>
      <c r="AB332" s="113">
        <v>6</v>
      </c>
      <c r="AC332" s="212"/>
      <c r="AD332" s="212"/>
      <c r="AE332" s="212"/>
      <c r="AF332" s="212"/>
      <c r="AG332" s="212"/>
      <c r="AH332" s="212"/>
      <c r="AI332" s="212"/>
      <c r="AJ332" s="212"/>
      <c r="AK332" s="212"/>
    </row>
    <row r="333" spans="1:37" x14ac:dyDescent="0.25">
      <c r="A333" s="209"/>
      <c r="B333" s="232" t="s">
        <v>245</v>
      </c>
      <c r="C333" s="118">
        <v>49059.688319999994</v>
      </c>
      <c r="D333" s="119">
        <v>38336.546909999997</v>
      </c>
      <c r="E333" s="119">
        <v>31738.15179</v>
      </c>
      <c r="F333" s="119">
        <v>6598.3951200000001</v>
      </c>
      <c r="G333" s="121">
        <v>10723.14141</v>
      </c>
      <c r="H333" s="211"/>
      <c r="I333" s="209"/>
      <c r="J333" s="232" t="s">
        <v>245</v>
      </c>
      <c r="K333" s="118">
        <f t="shared" si="0"/>
        <v>82091.74394</v>
      </c>
      <c r="L333" s="119">
        <v>68527.98</v>
      </c>
      <c r="M333" s="119">
        <v>14179.52</v>
      </c>
      <c r="N333" s="119">
        <v>54348.46</v>
      </c>
      <c r="O333" s="119">
        <v>7823.7639399999998</v>
      </c>
      <c r="P333" s="119">
        <v>5740</v>
      </c>
      <c r="Q333" s="121">
        <v>71.5907404829385</v>
      </c>
      <c r="R333" s="225"/>
      <c r="S333" s="209"/>
      <c r="T333" s="232" t="s">
        <v>245</v>
      </c>
      <c r="U333" s="87">
        <v>6</v>
      </c>
      <c r="V333" s="123">
        <v>6</v>
      </c>
      <c r="W333" s="123">
        <v>6</v>
      </c>
      <c r="X333" s="123">
        <v>6</v>
      </c>
      <c r="Y333" s="123">
        <v>5</v>
      </c>
      <c r="Z333" s="123">
        <v>5</v>
      </c>
      <c r="AA333" s="123">
        <v>6</v>
      </c>
      <c r="AB333" s="88">
        <v>6</v>
      </c>
      <c r="AC333" s="212"/>
      <c r="AD333" s="212"/>
      <c r="AE333" s="212"/>
      <c r="AF333" s="212"/>
      <c r="AG333" s="212"/>
      <c r="AH333" s="212"/>
      <c r="AI333" s="212"/>
      <c r="AJ333" s="212"/>
      <c r="AK333" s="212"/>
    </row>
    <row r="334" spans="1:37" x14ac:dyDescent="0.25">
      <c r="A334" s="209"/>
      <c r="B334" s="210" t="s">
        <v>249</v>
      </c>
      <c r="C334" s="100">
        <v>50777.642469999999</v>
      </c>
      <c r="D334" s="101">
        <v>40181.738100000002</v>
      </c>
      <c r="E334" s="101">
        <v>33659.858500000002</v>
      </c>
      <c r="F334" s="101">
        <v>6521.8795999999993</v>
      </c>
      <c r="G334" s="103">
        <v>10595.904369999998</v>
      </c>
      <c r="H334" s="211"/>
      <c r="I334" s="209"/>
      <c r="J334" s="210" t="s">
        <v>249</v>
      </c>
      <c r="K334" s="100">
        <f t="shared" si="0"/>
        <v>76050.591339999999</v>
      </c>
      <c r="L334" s="101">
        <v>65823.22</v>
      </c>
      <c r="M334" s="101">
        <v>13981.34</v>
      </c>
      <c r="N334" s="101">
        <v>51841.88</v>
      </c>
      <c r="O334" s="101">
        <v>3587.3713399999997</v>
      </c>
      <c r="P334" s="101">
        <v>6640</v>
      </c>
      <c r="Q334" s="103">
        <v>77.142446799169036</v>
      </c>
      <c r="R334" s="225"/>
      <c r="S334" s="209"/>
      <c r="T334" s="210" t="s">
        <v>249</v>
      </c>
      <c r="U334" s="107">
        <v>6</v>
      </c>
      <c r="V334" s="109">
        <v>6</v>
      </c>
      <c r="W334" s="109">
        <v>6</v>
      </c>
      <c r="X334" s="109">
        <v>6</v>
      </c>
      <c r="Y334" s="109">
        <v>5</v>
      </c>
      <c r="Z334" s="109">
        <v>5</v>
      </c>
      <c r="AA334" s="109">
        <v>6</v>
      </c>
      <c r="AB334" s="113">
        <v>6</v>
      </c>
      <c r="AC334" s="212"/>
      <c r="AD334" s="212"/>
      <c r="AE334" s="212"/>
      <c r="AF334" s="212"/>
      <c r="AG334" s="212"/>
      <c r="AH334" s="212"/>
      <c r="AI334" s="212"/>
      <c r="AJ334" s="212"/>
      <c r="AK334" s="212"/>
    </row>
    <row r="335" spans="1:37" x14ac:dyDescent="0.25">
      <c r="A335" s="209" t="s">
        <v>281</v>
      </c>
      <c r="B335" s="232" t="s">
        <v>247</v>
      </c>
      <c r="C335" s="118">
        <v>51863.379780000003</v>
      </c>
      <c r="D335" s="119">
        <v>41444.762740000006</v>
      </c>
      <c r="E335" s="119">
        <v>34860.561600000001</v>
      </c>
      <c r="F335" s="119">
        <v>6584.2011399999992</v>
      </c>
      <c r="G335" s="121">
        <v>10418.617039999999</v>
      </c>
      <c r="H335" s="238"/>
      <c r="I335" s="209" t="s">
        <v>281</v>
      </c>
      <c r="J335" s="232" t="s">
        <v>247</v>
      </c>
      <c r="K335" s="118">
        <f t="shared" si="0"/>
        <v>79743.988300000012</v>
      </c>
      <c r="L335" s="119">
        <v>65976.63</v>
      </c>
      <c r="M335" s="119">
        <v>13730.66</v>
      </c>
      <c r="N335" s="119">
        <v>52245.97</v>
      </c>
      <c r="O335" s="119">
        <v>927.35829999999999</v>
      </c>
      <c r="P335" s="119">
        <v>12840</v>
      </c>
      <c r="Q335" s="121">
        <v>78.608713085224267</v>
      </c>
      <c r="R335" s="225"/>
      <c r="S335" s="209" t="s">
        <v>281</v>
      </c>
      <c r="T335" s="232" t="s">
        <v>247</v>
      </c>
      <c r="U335" s="87">
        <v>6</v>
      </c>
      <c r="V335" s="123">
        <v>6</v>
      </c>
      <c r="W335" s="123">
        <v>6</v>
      </c>
      <c r="X335" s="123">
        <v>6</v>
      </c>
      <c r="Y335" s="123">
        <v>5</v>
      </c>
      <c r="Z335" s="123">
        <v>5</v>
      </c>
      <c r="AA335" s="123">
        <v>6</v>
      </c>
      <c r="AB335" s="88">
        <v>6</v>
      </c>
      <c r="AC335" s="212"/>
      <c r="AD335" s="212"/>
      <c r="AE335" s="212"/>
      <c r="AF335" s="212"/>
      <c r="AG335" s="212"/>
      <c r="AH335" s="212"/>
      <c r="AI335" s="212"/>
      <c r="AJ335" s="212"/>
      <c r="AK335" s="212"/>
    </row>
    <row r="336" spans="1:37" x14ac:dyDescent="0.25">
      <c r="A336" s="209"/>
      <c r="B336" s="210" t="s">
        <v>250</v>
      </c>
      <c r="C336" s="100">
        <v>56280.49420999999</v>
      </c>
      <c r="D336" s="101">
        <v>46652.818119999996</v>
      </c>
      <c r="E336" s="101">
        <v>39964.84418</v>
      </c>
      <c r="F336" s="101">
        <v>6687.9739400000008</v>
      </c>
      <c r="G336" s="103">
        <v>9627.676089999999</v>
      </c>
      <c r="H336" s="238"/>
      <c r="I336" s="209"/>
      <c r="J336" s="210" t="s">
        <v>250</v>
      </c>
      <c r="K336" s="100">
        <f t="shared" si="0"/>
        <v>85310.664199999999</v>
      </c>
      <c r="L336" s="101">
        <v>67014.8</v>
      </c>
      <c r="M336" s="101">
        <v>14129.22</v>
      </c>
      <c r="N336" s="101">
        <v>52885.58</v>
      </c>
      <c r="O336" s="101">
        <v>255.86420000000001</v>
      </c>
      <c r="P336" s="101">
        <v>18040</v>
      </c>
      <c r="Q336" s="103">
        <v>83.982186337943247</v>
      </c>
      <c r="R336" s="225"/>
      <c r="S336" s="209"/>
      <c r="T336" s="210" t="s">
        <v>250</v>
      </c>
      <c r="U336" s="107">
        <v>6</v>
      </c>
      <c r="V336" s="109">
        <v>6</v>
      </c>
      <c r="W336" s="109">
        <v>6</v>
      </c>
      <c r="X336" s="109">
        <v>6</v>
      </c>
      <c r="Y336" s="109">
        <v>5</v>
      </c>
      <c r="Z336" s="109">
        <v>5</v>
      </c>
      <c r="AA336" s="109">
        <v>6</v>
      </c>
      <c r="AB336" s="113">
        <v>6</v>
      </c>
      <c r="AC336" s="212"/>
      <c r="AD336" s="212"/>
      <c r="AE336" s="212"/>
      <c r="AF336" s="212"/>
      <c r="AG336" s="212"/>
      <c r="AH336" s="212"/>
      <c r="AI336" s="212"/>
      <c r="AJ336" s="212"/>
      <c r="AK336" s="212"/>
    </row>
    <row r="337" spans="1:37" x14ac:dyDescent="0.25">
      <c r="A337" s="209"/>
      <c r="B337" s="232" t="s">
        <v>232</v>
      </c>
      <c r="C337" s="118">
        <v>54166.325520000006</v>
      </c>
      <c r="D337" s="119">
        <v>48150.462960000004</v>
      </c>
      <c r="E337" s="119">
        <v>41352.775020000001</v>
      </c>
      <c r="F337" s="119">
        <v>6797.6879400000007</v>
      </c>
      <c r="G337" s="121">
        <v>6015.8625599999996</v>
      </c>
      <c r="H337" s="238"/>
      <c r="I337" s="209"/>
      <c r="J337" s="232" t="s">
        <v>232</v>
      </c>
      <c r="K337" s="118">
        <f t="shared" si="0"/>
        <v>83172.8024</v>
      </c>
      <c r="L337" s="119">
        <v>64805.78</v>
      </c>
      <c r="M337" s="119">
        <v>12805.8</v>
      </c>
      <c r="N337" s="119">
        <v>51999.98</v>
      </c>
      <c r="O337" s="119">
        <v>327.0224</v>
      </c>
      <c r="P337" s="119">
        <v>18040</v>
      </c>
      <c r="Q337" s="121">
        <v>83.582553161153228</v>
      </c>
      <c r="R337" s="225"/>
      <c r="S337" s="209"/>
      <c r="T337" s="232" t="s">
        <v>232</v>
      </c>
      <c r="U337" s="87">
        <v>6</v>
      </c>
      <c r="V337" s="123">
        <v>6</v>
      </c>
      <c r="W337" s="123">
        <v>6</v>
      </c>
      <c r="X337" s="123">
        <v>6</v>
      </c>
      <c r="Y337" s="123">
        <v>5</v>
      </c>
      <c r="Z337" s="123">
        <v>5</v>
      </c>
      <c r="AA337" s="123">
        <v>6</v>
      </c>
      <c r="AB337" s="88">
        <v>6</v>
      </c>
      <c r="AC337" s="212"/>
      <c r="AD337" s="212"/>
      <c r="AE337" s="212"/>
      <c r="AF337" s="212"/>
      <c r="AG337" s="212"/>
      <c r="AH337" s="212"/>
      <c r="AI337" s="212"/>
      <c r="AJ337" s="212"/>
      <c r="AK337" s="212"/>
    </row>
    <row r="338" spans="1:37" x14ac:dyDescent="0.25">
      <c r="A338" s="209"/>
      <c r="B338" s="210" t="s">
        <v>254</v>
      </c>
      <c r="C338" s="100">
        <v>53110.70624</v>
      </c>
      <c r="D338" s="101">
        <v>48236.626670000005</v>
      </c>
      <c r="E338" s="101">
        <v>41324.113310000001</v>
      </c>
      <c r="F338" s="101">
        <v>6912.5133599999999</v>
      </c>
      <c r="G338" s="103">
        <v>4874.0795699999999</v>
      </c>
      <c r="H338" s="238"/>
      <c r="I338" s="209"/>
      <c r="J338" s="210" t="s">
        <v>254</v>
      </c>
      <c r="K338" s="100">
        <f t="shared" si="0"/>
        <v>82838.536410000001</v>
      </c>
      <c r="L338" s="101">
        <v>64995.78</v>
      </c>
      <c r="M338" s="101">
        <v>13578.46</v>
      </c>
      <c r="N338" s="101">
        <v>51417.32</v>
      </c>
      <c r="O338" s="101">
        <v>302.75640999999996</v>
      </c>
      <c r="P338" s="101">
        <v>17540</v>
      </c>
      <c r="Q338" s="103">
        <v>81.714083960527901</v>
      </c>
      <c r="R338" s="225"/>
      <c r="S338" s="209"/>
      <c r="T338" s="210" t="s">
        <v>254</v>
      </c>
      <c r="U338" s="107">
        <v>6</v>
      </c>
      <c r="V338" s="109">
        <v>6</v>
      </c>
      <c r="W338" s="109">
        <v>6</v>
      </c>
      <c r="X338" s="109">
        <v>6</v>
      </c>
      <c r="Y338" s="109">
        <v>5</v>
      </c>
      <c r="Z338" s="109">
        <v>5</v>
      </c>
      <c r="AA338" s="109">
        <v>6</v>
      </c>
      <c r="AB338" s="113">
        <v>6</v>
      </c>
      <c r="AC338" s="212"/>
      <c r="AD338" s="212"/>
      <c r="AE338" s="212"/>
      <c r="AF338" s="212"/>
      <c r="AG338" s="212"/>
      <c r="AH338" s="212"/>
      <c r="AI338" s="212"/>
      <c r="AJ338" s="212"/>
      <c r="AK338" s="212"/>
    </row>
    <row r="339" spans="1:37" x14ac:dyDescent="0.25">
      <c r="A339" s="209"/>
      <c r="B339" s="232" t="s">
        <v>255</v>
      </c>
      <c r="C339" s="118">
        <v>51206.869419999995</v>
      </c>
      <c r="D339" s="119">
        <v>48135.996099999997</v>
      </c>
      <c r="E339" s="119">
        <v>41126.517479999995</v>
      </c>
      <c r="F339" s="119">
        <v>7009.4786199999999</v>
      </c>
      <c r="G339" s="121">
        <v>3070.8733199999997</v>
      </c>
      <c r="H339" s="238"/>
      <c r="I339" s="209"/>
      <c r="J339" s="232" t="s">
        <v>255</v>
      </c>
      <c r="K339" s="118">
        <f t="shared" si="0"/>
        <v>79298.004270000005</v>
      </c>
      <c r="L339" s="119">
        <v>61476.87</v>
      </c>
      <c r="M339" s="119">
        <v>11685.54</v>
      </c>
      <c r="N339" s="119">
        <v>49791.33</v>
      </c>
      <c r="O339" s="119">
        <v>181.13426999999999</v>
      </c>
      <c r="P339" s="119">
        <v>17640</v>
      </c>
      <c r="Q339" s="121">
        <v>83.294529178209615</v>
      </c>
      <c r="R339" s="225"/>
      <c r="S339" s="209"/>
      <c r="T339" s="232" t="s">
        <v>255</v>
      </c>
      <c r="U339" s="87">
        <v>6</v>
      </c>
      <c r="V339" s="123">
        <v>6</v>
      </c>
      <c r="W339" s="123">
        <v>6</v>
      </c>
      <c r="X339" s="123">
        <v>6</v>
      </c>
      <c r="Y339" s="123">
        <v>5</v>
      </c>
      <c r="Z339" s="123">
        <v>5</v>
      </c>
      <c r="AA339" s="123">
        <v>6</v>
      </c>
      <c r="AB339" s="88">
        <v>6</v>
      </c>
      <c r="AC339" s="212"/>
      <c r="AD339" s="212"/>
      <c r="AE339" s="212"/>
      <c r="AF339" s="212"/>
      <c r="AG339" s="212"/>
      <c r="AH339" s="212"/>
      <c r="AI339" s="212"/>
      <c r="AJ339" s="212"/>
      <c r="AK339" s="212"/>
    </row>
    <row r="340" spans="1:37" x14ac:dyDescent="0.25">
      <c r="A340" s="209"/>
      <c r="B340" s="210" t="s">
        <v>234</v>
      </c>
      <c r="C340" s="100">
        <v>49819.372210000001</v>
      </c>
      <c r="D340" s="101">
        <v>47514.991999999998</v>
      </c>
      <c r="E340" s="101">
        <v>40579.447820000001</v>
      </c>
      <c r="F340" s="101">
        <v>6935.5441799999999</v>
      </c>
      <c r="G340" s="103">
        <v>2304.3802099999998</v>
      </c>
      <c r="H340" s="238"/>
      <c r="I340" s="209"/>
      <c r="J340" s="210" t="s">
        <v>234</v>
      </c>
      <c r="K340" s="100">
        <f t="shared" si="0"/>
        <v>79857.637069999997</v>
      </c>
      <c r="L340" s="101">
        <v>58850.26</v>
      </c>
      <c r="M340" s="101">
        <v>8467.82</v>
      </c>
      <c r="N340" s="101">
        <v>50382.44</v>
      </c>
      <c r="O340" s="101">
        <v>167.37707</v>
      </c>
      <c r="P340" s="101">
        <v>20840</v>
      </c>
      <c r="Q340" s="103">
        <v>84.654464075434845</v>
      </c>
      <c r="R340" s="225"/>
      <c r="S340" s="209"/>
      <c r="T340" s="210" t="s">
        <v>234</v>
      </c>
      <c r="U340" s="107">
        <v>6</v>
      </c>
      <c r="V340" s="109">
        <v>6.1333333333333337</v>
      </c>
      <c r="W340" s="109">
        <v>6</v>
      </c>
      <c r="X340" s="109">
        <v>6.1333333333333337</v>
      </c>
      <c r="Y340" s="109">
        <v>5</v>
      </c>
      <c r="Z340" s="109">
        <v>5.1333333333333337</v>
      </c>
      <c r="AA340" s="109">
        <v>6</v>
      </c>
      <c r="AB340" s="113">
        <v>6.1333333333333337</v>
      </c>
      <c r="AC340" s="212"/>
      <c r="AD340" s="212"/>
      <c r="AE340" s="212"/>
      <c r="AF340" s="212"/>
      <c r="AG340" s="212"/>
      <c r="AH340" s="212"/>
      <c r="AI340" s="212"/>
      <c r="AJ340" s="212"/>
      <c r="AK340" s="212"/>
    </row>
    <row r="341" spans="1:37" x14ac:dyDescent="0.25">
      <c r="A341" s="209"/>
      <c r="B341" s="232" t="s">
        <v>221</v>
      </c>
      <c r="C341" s="118">
        <v>52077.830260000002</v>
      </c>
      <c r="D341" s="119">
        <v>48430.717420000001</v>
      </c>
      <c r="E341" s="119">
        <v>41648.396959999998</v>
      </c>
      <c r="F341" s="119">
        <v>6782.3204599999999</v>
      </c>
      <c r="G341" s="121">
        <v>3647.1128399999998</v>
      </c>
      <c r="H341" s="238"/>
      <c r="I341" s="209"/>
      <c r="J341" s="232" t="s">
        <v>221</v>
      </c>
      <c r="K341" s="118">
        <f t="shared" si="0"/>
        <v>85378.961720000007</v>
      </c>
      <c r="L341" s="119">
        <v>64148.200000000004</v>
      </c>
      <c r="M341" s="119">
        <v>7171.72</v>
      </c>
      <c r="N341" s="119">
        <v>56976.480000000003</v>
      </c>
      <c r="O341" s="119">
        <v>290.76171999999997</v>
      </c>
      <c r="P341" s="119">
        <v>20940</v>
      </c>
      <c r="Q341" s="121">
        <v>81.183618963587449</v>
      </c>
      <c r="R341" s="225"/>
      <c r="S341" s="209"/>
      <c r="T341" s="232" t="s">
        <v>221</v>
      </c>
      <c r="U341" s="87">
        <v>6</v>
      </c>
      <c r="V341" s="123">
        <v>7</v>
      </c>
      <c r="W341" s="123">
        <v>6</v>
      </c>
      <c r="X341" s="123">
        <v>7</v>
      </c>
      <c r="Y341" s="123">
        <v>5</v>
      </c>
      <c r="Z341" s="123">
        <v>6</v>
      </c>
      <c r="AA341" s="123">
        <v>6</v>
      </c>
      <c r="AB341" s="88">
        <v>7</v>
      </c>
      <c r="AC341" s="212"/>
      <c r="AD341" s="212"/>
      <c r="AE341" s="212"/>
      <c r="AF341" s="212"/>
      <c r="AG341" s="212"/>
      <c r="AH341" s="212"/>
      <c r="AI341" s="212"/>
      <c r="AJ341" s="212"/>
      <c r="AK341" s="212"/>
    </row>
    <row r="342" spans="1:37" x14ac:dyDescent="0.25">
      <c r="A342" s="209"/>
      <c r="B342" s="210" t="s">
        <v>248</v>
      </c>
      <c r="C342" s="100">
        <v>55464.565470000001</v>
      </c>
      <c r="D342" s="101">
        <v>48962.257689999999</v>
      </c>
      <c r="E342" s="101">
        <v>42426.21054</v>
      </c>
      <c r="F342" s="101">
        <v>6536.0471500000003</v>
      </c>
      <c r="G342" s="103">
        <v>6502.3077800000001</v>
      </c>
      <c r="H342" s="238"/>
      <c r="I342" s="209"/>
      <c r="J342" s="210" t="s">
        <v>248</v>
      </c>
      <c r="K342" s="100">
        <f t="shared" si="0"/>
        <v>98792.608619999985</v>
      </c>
      <c r="L342" s="101">
        <v>74072.739999999991</v>
      </c>
      <c r="M342" s="101">
        <v>8305.48</v>
      </c>
      <c r="N342" s="101">
        <v>65767.259999999995</v>
      </c>
      <c r="O342" s="101">
        <v>3779.8686200000002</v>
      </c>
      <c r="P342" s="101">
        <v>20940</v>
      </c>
      <c r="Q342" s="103">
        <v>74.878511946500169</v>
      </c>
      <c r="R342" s="225"/>
      <c r="S342" s="209"/>
      <c r="T342" s="210" t="s">
        <v>248</v>
      </c>
      <c r="U342" s="107">
        <v>6</v>
      </c>
      <c r="V342" s="109">
        <v>7</v>
      </c>
      <c r="W342" s="109">
        <v>6</v>
      </c>
      <c r="X342" s="109">
        <v>7</v>
      </c>
      <c r="Y342" s="109">
        <v>5</v>
      </c>
      <c r="Z342" s="109">
        <v>6</v>
      </c>
      <c r="AA342" s="109">
        <v>6</v>
      </c>
      <c r="AB342" s="113">
        <v>7</v>
      </c>
      <c r="AC342" s="212"/>
      <c r="AD342" s="212"/>
      <c r="AE342" s="212"/>
      <c r="AF342" s="212"/>
      <c r="AG342" s="212"/>
      <c r="AH342" s="212"/>
      <c r="AI342" s="212"/>
      <c r="AJ342" s="212"/>
      <c r="AK342" s="212"/>
    </row>
    <row r="343" spans="1:37" x14ac:dyDescent="0.25">
      <c r="A343" s="209"/>
      <c r="B343" s="232" t="s">
        <v>251</v>
      </c>
      <c r="C343" s="118">
        <v>70330.359110000019</v>
      </c>
      <c r="D343" s="119">
        <v>48320.207680000007</v>
      </c>
      <c r="E343" s="119">
        <v>43678.5982</v>
      </c>
      <c r="F343" s="119">
        <v>4641.6094800000001</v>
      </c>
      <c r="G343" s="121">
        <v>22010.151429999998</v>
      </c>
      <c r="H343" s="238"/>
      <c r="I343" s="209"/>
      <c r="J343" s="232" t="s">
        <v>251</v>
      </c>
      <c r="K343" s="118">
        <f t="shared" si="0"/>
        <v>127557.76109</v>
      </c>
      <c r="L343" s="119">
        <v>83215.19</v>
      </c>
      <c r="M343" s="119">
        <v>6979.46</v>
      </c>
      <c r="N343" s="119">
        <v>76235.73</v>
      </c>
      <c r="O343" s="119">
        <v>21402.571089999998</v>
      </c>
      <c r="P343" s="119">
        <v>22940</v>
      </c>
      <c r="Q343" s="121">
        <v>84.516251311809796</v>
      </c>
      <c r="R343" s="225"/>
      <c r="S343" s="209"/>
      <c r="T343" s="232" t="s">
        <v>251</v>
      </c>
      <c r="U343" s="87">
        <v>6</v>
      </c>
      <c r="V343" s="123">
        <v>7</v>
      </c>
      <c r="W343" s="123">
        <v>6</v>
      </c>
      <c r="X343" s="123">
        <v>7</v>
      </c>
      <c r="Y343" s="123">
        <v>5</v>
      </c>
      <c r="Z343" s="123">
        <v>6</v>
      </c>
      <c r="AA343" s="123">
        <v>6</v>
      </c>
      <c r="AB343" s="88">
        <v>7</v>
      </c>
      <c r="AC343" s="212"/>
      <c r="AD343" s="212"/>
      <c r="AE343" s="212"/>
      <c r="AF343" s="212"/>
      <c r="AG343" s="212"/>
      <c r="AH343" s="212"/>
      <c r="AI343" s="212"/>
      <c r="AJ343" s="212"/>
      <c r="AK343" s="212"/>
    </row>
    <row r="344" spans="1:37" x14ac:dyDescent="0.25">
      <c r="A344" s="209"/>
      <c r="B344" s="210" t="s">
        <v>253</v>
      </c>
      <c r="C344" s="100">
        <v>79745.379650000003</v>
      </c>
      <c r="D344" s="101">
        <v>53006.706939999996</v>
      </c>
      <c r="E344" s="101">
        <v>48879.644999999997</v>
      </c>
      <c r="F344" s="101">
        <v>4127.0619399999996</v>
      </c>
      <c r="G344" s="103">
        <v>26738.672710000003</v>
      </c>
      <c r="H344" s="238"/>
      <c r="I344" s="209"/>
      <c r="J344" s="210" t="s">
        <v>253</v>
      </c>
      <c r="K344" s="100">
        <f t="shared" si="0"/>
        <v>143602.17246999999</v>
      </c>
      <c r="L344" s="101">
        <v>90175.76</v>
      </c>
      <c r="M344" s="101">
        <v>7103.12</v>
      </c>
      <c r="N344" s="101">
        <v>83072.639999999999</v>
      </c>
      <c r="O344" s="101">
        <v>17486.412670000002</v>
      </c>
      <c r="P344" s="101">
        <v>35939.999799999998</v>
      </c>
      <c r="Q344" s="103">
        <v>88.433277024779173</v>
      </c>
      <c r="R344" s="225"/>
      <c r="S344" s="209"/>
      <c r="T344" s="210" t="s">
        <v>253</v>
      </c>
      <c r="U344" s="107">
        <v>6</v>
      </c>
      <c r="V344" s="109">
        <v>7</v>
      </c>
      <c r="W344" s="109">
        <v>6</v>
      </c>
      <c r="X344" s="109">
        <v>7</v>
      </c>
      <c r="Y344" s="109">
        <v>5</v>
      </c>
      <c r="Z344" s="109">
        <v>6</v>
      </c>
      <c r="AA344" s="109">
        <v>6</v>
      </c>
      <c r="AB344" s="113">
        <v>7</v>
      </c>
      <c r="AC344" s="212"/>
      <c r="AD344" s="212"/>
      <c r="AE344" s="212"/>
      <c r="AF344" s="212"/>
      <c r="AG344" s="212"/>
      <c r="AH344" s="212"/>
      <c r="AI344" s="212"/>
      <c r="AJ344" s="212"/>
      <c r="AK344" s="212"/>
    </row>
    <row r="345" spans="1:37" x14ac:dyDescent="0.25">
      <c r="A345" s="209"/>
      <c r="B345" s="232" t="s">
        <v>245</v>
      </c>
      <c r="C345" s="118">
        <v>79718.283710000003</v>
      </c>
      <c r="D345" s="119">
        <v>53685.525099999999</v>
      </c>
      <c r="E345" s="119">
        <v>49968.435720000001</v>
      </c>
      <c r="F345" s="119">
        <v>3717.0893799999999</v>
      </c>
      <c r="G345" s="121">
        <v>26032.758610000001</v>
      </c>
      <c r="H345" s="238"/>
      <c r="I345" s="209"/>
      <c r="J345" s="232" t="s">
        <v>245</v>
      </c>
      <c r="K345" s="118">
        <f t="shared" si="0"/>
        <v>147832.03633999999</v>
      </c>
      <c r="L345" s="119">
        <v>92322.87</v>
      </c>
      <c r="M345" s="119">
        <v>6242.12</v>
      </c>
      <c r="N345" s="119">
        <v>86080.75</v>
      </c>
      <c r="O345" s="119">
        <v>13269.16634</v>
      </c>
      <c r="P345" s="119">
        <v>42240</v>
      </c>
      <c r="Q345" s="121">
        <v>86.347276368249823</v>
      </c>
      <c r="R345" s="225"/>
      <c r="S345" s="209"/>
      <c r="T345" s="232" t="s">
        <v>245</v>
      </c>
      <c r="U345" s="87">
        <v>6</v>
      </c>
      <c r="V345" s="123">
        <v>7</v>
      </c>
      <c r="W345" s="123">
        <v>6</v>
      </c>
      <c r="X345" s="123">
        <v>7</v>
      </c>
      <c r="Y345" s="123">
        <v>5</v>
      </c>
      <c r="Z345" s="123">
        <v>6</v>
      </c>
      <c r="AA345" s="123">
        <v>6</v>
      </c>
      <c r="AB345" s="88">
        <v>7</v>
      </c>
      <c r="AC345" s="212"/>
      <c r="AD345" s="212"/>
      <c r="AE345" s="212"/>
      <c r="AF345" s="212"/>
      <c r="AG345" s="212"/>
      <c r="AH345" s="212"/>
      <c r="AI345" s="212"/>
      <c r="AJ345" s="212"/>
      <c r="AK345" s="212"/>
    </row>
    <row r="346" spans="1:37" x14ac:dyDescent="0.25">
      <c r="A346" s="209"/>
      <c r="B346" s="210" t="s">
        <v>249</v>
      </c>
      <c r="C346" s="100">
        <v>80061.603029999998</v>
      </c>
      <c r="D346" s="101">
        <v>53971.817439999999</v>
      </c>
      <c r="E346" s="101">
        <v>50435.580600000001</v>
      </c>
      <c r="F346" s="101">
        <v>3536.23684</v>
      </c>
      <c r="G346" s="103">
        <v>26089.78559</v>
      </c>
      <c r="H346" s="238"/>
      <c r="I346" s="209"/>
      <c r="J346" s="210" t="s">
        <v>249</v>
      </c>
      <c r="K346" s="100">
        <f t="shared" si="0"/>
        <v>150845.04746999999</v>
      </c>
      <c r="L346" s="101">
        <v>93625.3</v>
      </c>
      <c r="M346" s="101">
        <v>5336.44</v>
      </c>
      <c r="N346" s="101">
        <v>88288.86</v>
      </c>
      <c r="O346" s="101">
        <v>11179.747469999998</v>
      </c>
      <c r="P346" s="101">
        <v>46040</v>
      </c>
      <c r="Q346" s="103">
        <v>85.512786639935996</v>
      </c>
      <c r="R346" s="225"/>
      <c r="S346" s="209"/>
      <c r="T346" s="210" t="s">
        <v>249</v>
      </c>
      <c r="U346" s="107">
        <v>6</v>
      </c>
      <c r="V346" s="109">
        <v>7</v>
      </c>
      <c r="W346" s="109">
        <v>6</v>
      </c>
      <c r="X346" s="109">
        <v>7</v>
      </c>
      <c r="Y346" s="109">
        <v>5</v>
      </c>
      <c r="Z346" s="109">
        <v>6</v>
      </c>
      <c r="AA346" s="109">
        <v>6</v>
      </c>
      <c r="AB346" s="113">
        <v>7</v>
      </c>
      <c r="AC346" s="212"/>
      <c r="AD346" s="212"/>
      <c r="AE346" s="212"/>
      <c r="AF346" s="212"/>
      <c r="AG346" s="212"/>
      <c r="AH346" s="212"/>
      <c r="AI346" s="212"/>
      <c r="AJ346" s="212"/>
      <c r="AK346" s="212"/>
    </row>
    <row r="347" spans="1:37" x14ac:dyDescent="0.25">
      <c r="A347" s="209" t="s">
        <v>282</v>
      </c>
      <c r="B347" s="232" t="s">
        <v>247</v>
      </c>
      <c r="C347" s="118">
        <v>82279.499400000001</v>
      </c>
      <c r="D347" s="119">
        <v>56418.668669999999</v>
      </c>
      <c r="E347" s="119">
        <v>53878.923569999999</v>
      </c>
      <c r="F347" s="119">
        <v>2539.7451000000001</v>
      </c>
      <c r="G347" s="121">
        <v>25860.830730000001</v>
      </c>
      <c r="H347" s="211"/>
      <c r="I347" s="209" t="s">
        <v>282</v>
      </c>
      <c r="J347" s="232" t="s">
        <v>247</v>
      </c>
      <c r="K347" s="118">
        <f t="shared" si="0"/>
        <v>171666.11287000001</v>
      </c>
      <c r="L347" s="119">
        <v>121476.71</v>
      </c>
      <c r="M347" s="119">
        <v>6053.44</v>
      </c>
      <c r="N347" s="119">
        <v>115423.27</v>
      </c>
      <c r="O347" s="119">
        <v>1620.93967</v>
      </c>
      <c r="P347" s="119">
        <v>48568.463199999998</v>
      </c>
      <c r="Q347" s="121">
        <v>67.732736094021647</v>
      </c>
      <c r="R347" s="200"/>
      <c r="S347" s="209" t="s">
        <v>282</v>
      </c>
      <c r="T347" s="232" t="s">
        <v>247</v>
      </c>
      <c r="U347" s="87">
        <v>6</v>
      </c>
      <c r="V347" s="123">
        <v>7</v>
      </c>
      <c r="W347" s="123">
        <v>6</v>
      </c>
      <c r="X347" s="123">
        <v>7</v>
      </c>
      <c r="Y347" s="123">
        <v>5</v>
      </c>
      <c r="Z347" s="123">
        <v>6</v>
      </c>
      <c r="AA347" s="123">
        <v>6</v>
      </c>
      <c r="AB347" s="88">
        <v>7</v>
      </c>
      <c r="AC347" s="212"/>
      <c r="AD347" s="212"/>
      <c r="AE347" s="212"/>
      <c r="AF347" s="212"/>
      <c r="AG347" s="212"/>
      <c r="AH347" s="212"/>
      <c r="AI347" s="212"/>
      <c r="AJ347" s="212"/>
      <c r="AK347" s="212"/>
    </row>
    <row r="348" spans="1:37" x14ac:dyDescent="0.25">
      <c r="A348" s="209"/>
      <c r="B348" s="210" t="s">
        <v>250</v>
      </c>
      <c r="C348" s="100">
        <v>79579.122629999998</v>
      </c>
      <c r="D348" s="101">
        <v>54913.317360000001</v>
      </c>
      <c r="E348" s="101">
        <v>53720.997320000002</v>
      </c>
      <c r="F348" s="101">
        <v>1192.3200400000001</v>
      </c>
      <c r="G348" s="103">
        <v>24665.805270000001</v>
      </c>
      <c r="H348" s="211"/>
      <c r="I348" s="209"/>
      <c r="J348" s="210" t="s">
        <v>250</v>
      </c>
      <c r="K348" s="100">
        <f t="shared" si="0"/>
        <v>173828.09382000001</v>
      </c>
      <c r="L348" s="101">
        <v>123706.5</v>
      </c>
      <c r="M348" s="101">
        <v>6853.12</v>
      </c>
      <c r="N348" s="101">
        <v>116853.38</v>
      </c>
      <c r="O348" s="101">
        <v>1173.1306199999999</v>
      </c>
      <c r="P348" s="101">
        <v>48948.463199999998</v>
      </c>
      <c r="Q348" s="103">
        <v>64.32897433037067</v>
      </c>
      <c r="R348" s="200"/>
      <c r="S348" s="209"/>
      <c r="T348" s="210" t="s">
        <v>250</v>
      </c>
      <c r="U348" s="107">
        <v>6</v>
      </c>
      <c r="V348" s="109">
        <v>7</v>
      </c>
      <c r="W348" s="109">
        <v>6</v>
      </c>
      <c r="X348" s="109">
        <v>7</v>
      </c>
      <c r="Y348" s="109">
        <v>5</v>
      </c>
      <c r="Z348" s="109">
        <v>6</v>
      </c>
      <c r="AA348" s="109">
        <v>6</v>
      </c>
      <c r="AB348" s="113">
        <v>7</v>
      </c>
      <c r="AC348" s="212"/>
      <c r="AD348" s="212"/>
      <c r="AE348" s="212"/>
      <c r="AF348" s="212"/>
      <c r="AG348" s="212"/>
      <c r="AH348" s="212"/>
      <c r="AI348" s="212"/>
      <c r="AJ348" s="212"/>
      <c r="AK348" s="212"/>
    </row>
    <row r="349" spans="1:37" x14ac:dyDescent="0.25">
      <c r="A349" s="209"/>
      <c r="B349" s="232" t="s">
        <v>232</v>
      </c>
      <c r="C349" s="118">
        <v>73794.976920000001</v>
      </c>
      <c r="D349" s="119">
        <v>53410.632689999999</v>
      </c>
      <c r="E349" s="119">
        <v>53265.312729999998</v>
      </c>
      <c r="F349" s="119">
        <v>145.31995999999998</v>
      </c>
      <c r="G349" s="121">
        <v>20384.344229999999</v>
      </c>
      <c r="H349" s="211"/>
      <c r="I349" s="209"/>
      <c r="J349" s="232" t="s">
        <v>232</v>
      </c>
      <c r="K349" s="118">
        <f t="shared" si="0"/>
        <v>174011.61405</v>
      </c>
      <c r="L349" s="119">
        <v>125033.96</v>
      </c>
      <c r="M349" s="119">
        <v>6496</v>
      </c>
      <c r="N349" s="119">
        <v>118537.96</v>
      </c>
      <c r="O349" s="119">
        <v>770.60726999999997</v>
      </c>
      <c r="P349" s="119">
        <v>48207.046779999997</v>
      </c>
      <c r="Q349" s="121">
        <v>59.019946996799909</v>
      </c>
      <c r="R349" s="200"/>
      <c r="S349" s="209"/>
      <c r="T349" s="232" t="s">
        <v>232</v>
      </c>
      <c r="U349" s="87">
        <v>6</v>
      </c>
      <c r="V349" s="123">
        <v>7</v>
      </c>
      <c r="W349" s="123">
        <v>6</v>
      </c>
      <c r="X349" s="123">
        <v>7</v>
      </c>
      <c r="Y349" s="123">
        <v>5</v>
      </c>
      <c r="Z349" s="123">
        <v>6</v>
      </c>
      <c r="AA349" s="123">
        <v>6</v>
      </c>
      <c r="AB349" s="88">
        <v>7</v>
      </c>
      <c r="AC349" s="212"/>
      <c r="AD349" s="212"/>
      <c r="AE349" s="212"/>
      <c r="AF349" s="212"/>
      <c r="AG349" s="212"/>
      <c r="AH349" s="212"/>
      <c r="AI349" s="212"/>
      <c r="AJ349" s="212"/>
      <c r="AK349" s="212"/>
    </row>
    <row r="350" spans="1:37" x14ac:dyDescent="0.25">
      <c r="A350" s="209"/>
      <c r="B350" s="210" t="s">
        <v>254</v>
      </c>
      <c r="C350" s="100">
        <v>78380.45925</v>
      </c>
      <c r="D350" s="101">
        <v>55960.226969999996</v>
      </c>
      <c r="E350" s="101">
        <v>54809.82258</v>
      </c>
      <c r="F350" s="101">
        <v>1150.4043899999999</v>
      </c>
      <c r="G350" s="103">
        <v>22420.23228</v>
      </c>
      <c r="H350" s="211"/>
      <c r="I350" s="209"/>
      <c r="J350" s="210" t="s">
        <v>254</v>
      </c>
      <c r="K350" s="100">
        <f t="shared" si="0"/>
        <v>172703.39343999999</v>
      </c>
      <c r="L350" s="101">
        <v>120155.5</v>
      </c>
      <c r="M350" s="101">
        <v>8297.9</v>
      </c>
      <c r="N350" s="101">
        <v>111857.60000000001</v>
      </c>
      <c r="O350" s="101">
        <v>704.29817000000003</v>
      </c>
      <c r="P350" s="101">
        <v>51843.595269999998</v>
      </c>
      <c r="Q350" s="103">
        <v>65.232518902588737</v>
      </c>
      <c r="R350" s="200"/>
      <c r="S350" s="209"/>
      <c r="T350" s="210" t="s">
        <v>254</v>
      </c>
      <c r="U350" s="107">
        <v>6</v>
      </c>
      <c r="V350" s="109">
        <v>7</v>
      </c>
      <c r="W350" s="109">
        <v>6</v>
      </c>
      <c r="X350" s="109">
        <v>7</v>
      </c>
      <c r="Y350" s="109">
        <v>5</v>
      </c>
      <c r="Z350" s="109">
        <v>6</v>
      </c>
      <c r="AA350" s="109">
        <v>6</v>
      </c>
      <c r="AB350" s="113">
        <v>7</v>
      </c>
      <c r="AC350" s="212"/>
      <c r="AD350" s="212"/>
      <c r="AE350" s="212"/>
      <c r="AF350" s="212"/>
      <c r="AG350" s="212"/>
      <c r="AH350" s="212"/>
      <c r="AI350" s="212"/>
      <c r="AJ350" s="212"/>
      <c r="AK350" s="212"/>
    </row>
    <row r="351" spans="1:37" x14ac:dyDescent="0.25">
      <c r="A351" s="209"/>
      <c r="B351" s="232" t="s">
        <v>255</v>
      </c>
      <c r="C351" s="118">
        <v>86197.078129999994</v>
      </c>
      <c r="D351" s="119">
        <v>65514.378039999996</v>
      </c>
      <c r="E351" s="119">
        <v>65194.706310000001</v>
      </c>
      <c r="F351" s="119">
        <v>319.67172999999997</v>
      </c>
      <c r="G351" s="121">
        <v>20682.700089999998</v>
      </c>
      <c r="H351" s="211"/>
      <c r="I351" s="209"/>
      <c r="J351" s="232" t="s">
        <v>255</v>
      </c>
      <c r="K351" s="118">
        <f t="shared" si="0"/>
        <v>170291.92555000001</v>
      </c>
      <c r="L351" s="119">
        <v>109175.02</v>
      </c>
      <c r="M351" s="119">
        <v>7046.86</v>
      </c>
      <c r="N351" s="119">
        <v>102128.16</v>
      </c>
      <c r="O351" s="119">
        <v>800.79566999999997</v>
      </c>
      <c r="P351" s="119">
        <v>60316.109880000004</v>
      </c>
      <c r="Q351" s="121">
        <v>78.953114118962375</v>
      </c>
      <c r="R351" s="200"/>
      <c r="S351" s="209"/>
      <c r="T351" s="232" t="s">
        <v>255</v>
      </c>
      <c r="U351" s="87">
        <v>6</v>
      </c>
      <c r="V351" s="123">
        <v>7</v>
      </c>
      <c r="W351" s="123">
        <v>6</v>
      </c>
      <c r="X351" s="123">
        <v>7</v>
      </c>
      <c r="Y351" s="123">
        <v>5</v>
      </c>
      <c r="Z351" s="123">
        <v>6</v>
      </c>
      <c r="AA351" s="123">
        <v>6</v>
      </c>
      <c r="AB351" s="88">
        <v>7</v>
      </c>
      <c r="AC351" s="212"/>
      <c r="AD351" s="212"/>
      <c r="AE351" s="212"/>
      <c r="AF351" s="212"/>
      <c r="AG351" s="212"/>
      <c r="AH351" s="212"/>
      <c r="AI351" s="212"/>
      <c r="AJ351" s="212"/>
      <c r="AK351" s="212"/>
    </row>
    <row r="352" spans="1:37" x14ac:dyDescent="0.25">
      <c r="A352" s="209"/>
      <c r="B352" s="210" t="s">
        <v>234</v>
      </c>
      <c r="C352" s="100">
        <v>87966.311960000006</v>
      </c>
      <c r="D352" s="101">
        <v>68904.808609999993</v>
      </c>
      <c r="E352" s="101">
        <v>67689.053</v>
      </c>
      <c r="F352" s="101">
        <v>1215.7556100000002</v>
      </c>
      <c r="G352" s="103">
        <v>19061.503350000003</v>
      </c>
      <c r="H352" s="211"/>
      <c r="I352" s="209"/>
      <c r="J352" s="210" t="s">
        <v>234</v>
      </c>
      <c r="K352" s="100">
        <f t="shared" ref="K352:K357" si="1">L352+O352+P352</f>
        <v>163033.64208999998</v>
      </c>
      <c r="L352" s="101">
        <v>103438.56999999999</v>
      </c>
      <c r="M352" s="101">
        <v>4285.28</v>
      </c>
      <c r="N352" s="101">
        <v>99153.29</v>
      </c>
      <c r="O352" s="101">
        <v>770.54237000000001</v>
      </c>
      <c r="P352" s="101">
        <v>58824.529719999999</v>
      </c>
      <c r="Q352" s="103">
        <v>85.042080492798775</v>
      </c>
      <c r="R352" s="200"/>
      <c r="S352" s="209"/>
      <c r="T352" s="210" t="s">
        <v>234</v>
      </c>
      <c r="U352" s="107">
        <v>6</v>
      </c>
      <c r="V352" s="109">
        <v>7</v>
      </c>
      <c r="W352" s="109">
        <v>6</v>
      </c>
      <c r="X352" s="109">
        <v>7</v>
      </c>
      <c r="Y352" s="109">
        <v>5</v>
      </c>
      <c r="Z352" s="109">
        <v>6</v>
      </c>
      <c r="AA352" s="109">
        <v>6</v>
      </c>
      <c r="AB352" s="113">
        <v>7</v>
      </c>
      <c r="AC352" s="212"/>
      <c r="AD352" s="212"/>
      <c r="AE352" s="212"/>
      <c r="AF352" s="212"/>
      <c r="AG352" s="212"/>
      <c r="AH352" s="212"/>
      <c r="AI352" s="212"/>
      <c r="AJ352" s="212"/>
      <c r="AK352" s="212"/>
    </row>
    <row r="353" spans="1:37" x14ac:dyDescent="0.25">
      <c r="A353" s="209"/>
      <c r="B353" s="232" t="s">
        <v>221</v>
      </c>
      <c r="C353" s="118">
        <v>86933.076490000007</v>
      </c>
      <c r="D353" s="119">
        <v>70663.05793000001</v>
      </c>
      <c r="E353" s="119">
        <v>68764.668919999996</v>
      </c>
      <c r="F353" s="119">
        <v>1898.3890100000001</v>
      </c>
      <c r="G353" s="121">
        <v>16270.01856</v>
      </c>
      <c r="H353" s="211"/>
      <c r="I353" s="209"/>
      <c r="J353" s="232" t="s">
        <v>221</v>
      </c>
      <c r="K353" s="118">
        <f t="shared" si="1"/>
        <v>163555.27393999998</v>
      </c>
      <c r="L353" s="119">
        <v>103209.71</v>
      </c>
      <c r="M353" s="119">
        <v>5243.02</v>
      </c>
      <c r="N353" s="119">
        <v>97966.69</v>
      </c>
      <c r="O353" s="119">
        <v>780.53003000000001</v>
      </c>
      <c r="P353" s="119">
        <v>59565.033909999998</v>
      </c>
      <c r="Q353" s="121">
        <v>84.229552132255776</v>
      </c>
      <c r="R353" s="200"/>
      <c r="S353" s="209"/>
      <c r="T353" s="232" t="s">
        <v>221</v>
      </c>
      <c r="U353" s="87">
        <v>6</v>
      </c>
      <c r="V353" s="123">
        <v>7</v>
      </c>
      <c r="W353" s="123">
        <v>6</v>
      </c>
      <c r="X353" s="123">
        <v>7</v>
      </c>
      <c r="Y353" s="123">
        <v>5</v>
      </c>
      <c r="Z353" s="123">
        <v>6</v>
      </c>
      <c r="AA353" s="123">
        <v>6</v>
      </c>
      <c r="AB353" s="88">
        <v>7</v>
      </c>
      <c r="AC353" s="212"/>
      <c r="AD353" s="212"/>
      <c r="AE353" s="212"/>
      <c r="AF353" s="212"/>
      <c r="AG353" s="212"/>
      <c r="AH353" s="212"/>
      <c r="AI353" s="212"/>
      <c r="AJ353" s="212"/>
      <c r="AK353" s="212"/>
    </row>
    <row r="354" spans="1:37" x14ac:dyDescent="0.25">
      <c r="A354" s="209"/>
      <c r="B354" s="210" t="s">
        <v>248</v>
      </c>
      <c r="C354" s="100">
        <v>83805.976159999991</v>
      </c>
      <c r="D354" s="101">
        <v>69472.212830000004</v>
      </c>
      <c r="E354" s="101">
        <v>67691.232640000002</v>
      </c>
      <c r="F354" s="101">
        <v>1780.98019</v>
      </c>
      <c r="G354" s="103">
        <v>14333.76333</v>
      </c>
      <c r="H354" s="239"/>
      <c r="I354" s="209"/>
      <c r="J354" s="210" t="s">
        <v>248</v>
      </c>
      <c r="K354" s="100">
        <f t="shared" si="1"/>
        <v>163361.18981000001</v>
      </c>
      <c r="L354" s="101">
        <v>107687.57</v>
      </c>
      <c r="M354" s="101">
        <v>5594.44</v>
      </c>
      <c r="N354" s="101">
        <v>102093.13</v>
      </c>
      <c r="O354" s="101">
        <v>632.82464000000004</v>
      </c>
      <c r="P354" s="101">
        <v>55040.795169999998</v>
      </c>
      <c r="Q354" s="103">
        <v>77.823258673215477</v>
      </c>
      <c r="R354" s="200"/>
      <c r="S354" s="209"/>
      <c r="T354" s="210" t="s">
        <v>248</v>
      </c>
      <c r="U354" s="107">
        <v>6</v>
      </c>
      <c r="V354" s="109">
        <v>7</v>
      </c>
      <c r="W354" s="109">
        <v>6</v>
      </c>
      <c r="X354" s="109">
        <v>7</v>
      </c>
      <c r="Y354" s="109">
        <v>5</v>
      </c>
      <c r="Z354" s="109">
        <v>6</v>
      </c>
      <c r="AA354" s="109">
        <v>6</v>
      </c>
      <c r="AB354" s="113">
        <v>7</v>
      </c>
      <c r="AC354" s="212"/>
      <c r="AD354" s="212"/>
      <c r="AE354" s="212"/>
      <c r="AF354" s="212"/>
      <c r="AG354" s="212"/>
      <c r="AH354" s="212"/>
      <c r="AI354" s="212"/>
      <c r="AJ354" s="212"/>
      <c r="AK354" s="212"/>
    </row>
    <row r="355" spans="1:37" x14ac:dyDescent="0.25">
      <c r="A355" s="209"/>
      <c r="B355" s="232" t="s">
        <v>251</v>
      </c>
      <c r="C355" s="118">
        <v>86148.418620000011</v>
      </c>
      <c r="D355" s="119">
        <v>73102.953810000006</v>
      </c>
      <c r="E355" s="119">
        <v>71229.053879999992</v>
      </c>
      <c r="F355" s="119">
        <v>1873.89993</v>
      </c>
      <c r="G355" s="121">
        <v>13045.464810000001</v>
      </c>
      <c r="H355" s="239"/>
      <c r="I355" s="209"/>
      <c r="J355" s="232" t="s">
        <v>251</v>
      </c>
      <c r="K355" s="118">
        <f t="shared" si="1"/>
        <v>168941.61966</v>
      </c>
      <c r="L355" s="119">
        <v>110948.97</v>
      </c>
      <c r="M355" s="119">
        <v>5689.12</v>
      </c>
      <c r="N355" s="119">
        <v>105259.85</v>
      </c>
      <c r="O355" s="119">
        <v>458.22843999999998</v>
      </c>
      <c r="P355" s="119">
        <v>57534.421219999997</v>
      </c>
      <c r="Q355" s="121">
        <v>77.646884527183985</v>
      </c>
      <c r="R355" s="200"/>
      <c r="S355" s="209"/>
      <c r="T355" s="232" t="s">
        <v>251</v>
      </c>
      <c r="U355" s="87">
        <v>6</v>
      </c>
      <c r="V355" s="123">
        <v>7</v>
      </c>
      <c r="W355" s="123">
        <v>6</v>
      </c>
      <c r="X355" s="123">
        <v>7</v>
      </c>
      <c r="Y355" s="123">
        <v>5</v>
      </c>
      <c r="Z355" s="123">
        <v>6</v>
      </c>
      <c r="AA355" s="123">
        <v>6</v>
      </c>
      <c r="AB355" s="88">
        <v>7</v>
      </c>
      <c r="AC355" s="212"/>
      <c r="AD355" s="212"/>
      <c r="AE355" s="212"/>
      <c r="AF355" s="212"/>
      <c r="AG355" s="212"/>
      <c r="AH355" s="212"/>
      <c r="AI355" s="212"/>
      <c r="AJ355" s="212"/>
      <c r="AK355" s="212"/>
    </row>
    <row r="356" spans="1:37" x14ac:dyDescent="0.25">
      <c r="A356" s="209"/>
      <c r="B356" s="210" t="s">
        <v>253</v>
      </c>
      <c r="C356" s="100">
        <v>81458.67078</v>
      </c>
      <c r="D356" s="101">
        <v>75156.301120000004</v>
      </c>
      <c r="E356" s="101">
        <v>72204.112980000005</v>
      </c>
      <c r="F356" s="101">
        <v>2952.1881400000002</v>
      </c>
      <c r="G356" s="103">
        <v>6302.3696600000003</v>
      </c>
      <c r="H356" s="239"/>
      <c r="I356" s="209"/>
      <c r="J356" s="210" t="s">
        <v>253</v>
      </c>
      <c r="K356" s="100">
        <f t="shared" si="1"/>
        <v>164386.76712</v>
      </c>
      <c r="L356" s="101">
        <v>114759.93</v>
      </c>
      <c r="M356" s="101">
        <v>5672.14</v>
      </c>
      <c r="N356" s="101">
        <v>109087.79</v>
      </c>
      <c r="O356" s="101">
        <v>312.32561999999996</v>
      </c>
      <c r="P356" s="101">
        <v>49314.511500000001</v>
      </c>
      <c r="Q356" s="103">
        <v>70.981805914311735</v>
      </c>
      <c r="R356" s="200"/>
      <c r="S356" s="209"/>
      <c r="T356" s="210" t="s">
        <v>253</v>
      </c>
      <c r="U356" s="107">
        <v>6</v>
      </c>
      <c r="V356" s="109">
        <v>7</v>
      </c>
      <c r="W356" s="109">
        <v>6</v>
      </c>
      <c r="X356" s="109">
        <v>7</v>
      </c>
      <c r="Y356" s="109">
        <v>5</v>
      </c>
      <c r="Z356" s="109">
        <v>6</v>
      </c>
      <c r="AA356" s="109">
        <v>6</v>
      </c>
      <c r="AB356" s="113">
        <v>7</v>
      </c>
      <c r="AC356" s="212"/>
      <c r="AD356" s="212"/>
      <c r="AE356" s="212"/>
      <c r="AF356" s="212"/>
      <c r="AG356" s="212"/>
      <c r="AH356" s="212"/>
      <c r="AI356" s="212"/>
      <c r="AJ356" s="212"/>
      <c r="AK356" s="212"/>
    </row>
    <row r="357" spans="1:37" x14ac:dyDescent="0.25">
      <c r="A357" s="209"/>
      <c r="B357" s="232" t="s">
        <v>245</v>
      </c>
      <c r="C357" s="118">
        <v>69462.051449999999</v>
      </c>
      <c r="D357" s="119">
        <v>65766.407290000003</v>
      </c>
      <c r="E357" s="119">
        <v>62301.689740000002</v>
      </c>
      <c r="F357" s="119">
        <v>3464.7175499999998</v>
      </c>
      <c r="G357" s="121">
        <v>3695.6441600000003</v>
      </c>
      <c r="H357" s="239"/>
      <c r="I357" s="209"/>
      <c r="J357" s="232" t="s">
        <v>245</v>
      </c>
      <c r="K357" s="118">
        <f t="shared" si="1"/>
        <v>154996.38449999999</v>
      </c>
      <c r="L357" s="119">
        <v>117166.31</v>
      </c>
      <c r="M357" s="119">
        <v>5412.28</v>
      </c>
      <c r="N357" s="119">
        <v>111754.03</v>
      </c>
      <c r="O357" s="119">
        <v>272.63450999999998</v>
      </c>
      <c r="P357" s="119">
        <v>37557.439989999999</v>
      </c>
      <c r="Q357" s="121">
        <v>59.285003897451404</v>
      </c>
      <c r="R357" s="200"/>
      <c r="S357" s="209"/>
      <c r="T357" s="232" t="s">
        <v>245</v>
      </c>
      <c r="U357" s="87">
        <v>6</v>
      </c>
      <c r="V357" s="123">
        <v>7</v>
      </c>
      <c r="W357" s="123">
        <v>6</v>
      </c>
      <c r="X357" s="123">
        <v>7</v>
      </c>
      <c r="Y357" s="123">
        <v>5</v>
      </c>
      <c r="Z357" s="123">
        <v>6</v>
      </c>
      <c r="AA357" s="123">
        <v>6</v>
      </c>
      <c r="AB357" s="88">
        <v>7</v>
      </c>
      <c r="AC357" s="212"/>
      <c r="AD357" s="212"/>
      <c r="AE357" s="212"/>
      <c r="AF357" s="212"/>
      <c r="AG357" s="212"/>
      <c r="AH357" s="212"/>
      <c r="AI357" s="212"/>
      <c r="AJ357" s="212"/>
      <c r="AK357" s="212"/>
    </row>
    <row r="358" spans="1:37" x14ac:dyDescent="0.25">
      <c r="A358" s="240"/>
      <c r="B358" s="228" t="s">
        <v>249</v>
      </c>
      <c r="C358" s="177">
        <v>65751.137019999995</v>
      </c>
      <c r="D358" s="178">
        <v>62114.35643</v>
      </c>
      <c r="E358" s="178">
        <v>57842.453249999999</v>
      </c>
      <c r="F358" s="178">
        <v>4271.9031799999993</v>
      </c>
      <c r="G358" s="179">
        <v>3636.7805899999998</v>
      </c>
      <c r="H358" s="239"/>
      <c r="I358" s="240"/>
      <c r="J358" s="228" t="s">
        <v>249</v>
      </c>
      <c r="K358" s="177">
        <f>L358+O358+P358</f>
        <v>139404.3597</v>
      </c>
      <c r="L358" s="178">
        <v>103438.56999999999</v>
      </c>
      <c r="M358" s="178">
        <v>4285.28</v>
      </c>
      <c r="N358" s="178">
        <v>99153.29</v>
      </c>
      <c r="O358" s="178">
        <v>1315.87583</v>
      </c>
      <c r="P358" s="178">
        <v>34649.913869999997</v>
      </c>
      <c r="Q358" s="179">
        <v>63.565396370038762</v>
      </c>
      <c r="R358" s="200"/>
      <c r="S358" s="209"/>
      <c r="T358" s="210" t="s">
        <v>249</v>
      </c>
      <c r="U358" s="107">
        <v>6</v>
      </c>
      <c r="V358" s="109">
        <v>7</v>
      </c>
      <c r="W358" s="109">
        <v>6</v>
      </c>
      <c r="X358" s="109">
        <v>7</v>
      </c>
      <c r="Y358" s="109">
        <v>5</v>
      </c>
      <c r="Z358" s="109">
        <v>6</v>
      </c>
      <c r="AA358" s="109">
        <v>6</v>
      </c>
      <c r="AB358" s="113">
        <v>7</v>
      </c>
      <c r="AC358" s="212"/>
      <c r="AD358" s="212"/>
      <c r="AE358" s="212"/>
      <c r="AF358" s="212"/>
      <c r="AG358" s="212"/>
      <c r="AH358" s="212"/>
      <c r="AI358" s="212"/>
      <c r="AJ358" s="212"/>
      <c r="AK358" s="212"/>
    </row>
    <row r="359" spans="1:37" x14ac:dyDescent="0.25">
      <c r="A359" s="241"/>
      <c r="B359" s="241"/>
      <c r="C359" s="239"/>
      <c r="D359" s="239"/>
      <c r="E359" s="239"/>
      <c r="F359" s="239"/>
      <c r="G359" s="239"/>
      <c r="H359" s="239"/>
      <c r="I359" s="241"/>
      <c r="J359" s="242"/>
      <c r="K359" s="242"/>
      <c r="L359" s="239"/>
      <c r="M359" s="239"/>
      <c r="N359" s="239"/>
      <c r="O359" s="239"/>
      <c r="P359" s="239"/>
      <c r="Q359" s="239"/>
      <c r="R359" s="200"/>
      <c r="S359" s="209" t="s">
        <v>283</v>
      </c>
      <c r="T359" s="232" t="s">
        <v>247</v>
      </c>
      <c r="U359" s="87">
        <v>6</v>
      </c>
      <c r="V359" s="123">
        <v>7</v>
      </c>
      <c r="W359" s="123">
        <v>6</v>
      </c>
      <c r="X359" s="123">
        <v>7</v>
      </c>
      <c r="Y359" s="123">
        <v>5</v>
      </c>
      <c r="Z359" s="123">
        <v>6</v>
      </c>
      <c r="AA359" s="123">
        <v>6</v>
      </c>
      <c r="AB359" s="88">
        <v>7</v>
      </c>
      <c r="AC359" s="212"/>
      <c r="AD359" s="212"/>
      <c r="AE359" s="212"/>
      <c r="AF359" s="212"/>
      <c r="AG359" s="212"/>
      <c r="AH359" s="212"/>
      <c r="AI359" s="212"/>
      <c r="AJ359" s="212"/>
      <c r="AK359" s="212"/>
    </row>
    <row r="360" spans="1:37" x14ac:dyDescent="0.25">
      <c r="A360" s="243"/>
      <c r="B360" s="243"/>
      <c r="C360" s="212"/>
      <c r="D360" s="212"/>
      <c r="E360" s="212"/>
      <c r="F360" s="212"/>
      <c r="G360" s="212"/>
      <c r="H360" s="212"/>
      <c r="I360" s="243"/>
      <c r="J360" s="212"/>
      <c r="K360" s="244"/>
      <c r="L360" s="212"/>
      <c r="M360" s="212"/>
      <c r="N360" s="212"/>
      <c r="O360" s="212"/>
      <c r="P360" s="212"/>
      <c r="Q360" s="212"/>
      <c r="R360" s="200"/>
      <c r="S360" s="209"/>
      <c r="T360" s="210" t="s">
        <v>250</v>
      </c>
      <c r="U360" s="107">
        <v>6</v>
      </c>
      <c r="V360" s="109">
        <v>7</v>
      </c>
      <c r="W360" s="109">
        <v>6</v>
      </c>
      <c r="X360" s="109">
        <v>7</v>
      </c>
      <c r="Y360" s="109">
        <v>5</v>
      </c>
      <c r="Z360" s="109">
        <v>6</v>
      </c>
      <c r="AA360" s="109">
        <v>6</v>
      </c>
      <c r="AB360" s="113">
        <v>7</v>
      </c>
      <c r="AC360" s="212"/>
      <c r="AD360" s="212"/>
      <c r="AE360" s="212"/>
      <c r="AF360" s="212"/>
      <c r="AG360" s="212"/>
      <c r="AH360" s="212"/>
      <c r="AI360" s="212"/>
      <c r="AJ360" s="212"/>
      <c r="AK360" s="212"/>
    </row>
    <row r="361" spans="1:37" x14ac:dyDescent="0.25">
      <c r="A361" s="243"/>
      <c r="B361" s="243"/>
      <c r="C361" s="212"/>
      <c r="D361" s="212"/>
      <c r="E361" s="212"/>
      <c r="F361" s="212"/>
      <c r="G361" s="212"/>
      <c r="H361" s="212"/>
      <c r="I361" s="243"/>
      <c r="J361" s="212"/>
      <c r="K361" s="212"/>
      <c r="L361" s="212"/>
      <c r="M361" s="212"/>
      <c r="N361" s="212"/>
      <c r="O361" s="212"/>
      <c r="P361" s="212"/>
      <c r="Q361" s="212"/>
      <c r="R361" s="200"/>
      <c r="S361" s="209"/>
      <c r="T361" s="232" t="s">
        <v>232</v>
      </c>
      <c r="U361" s="87">
        <v>6</v>
      </c>
      <c r="V361" s="123">
        <v>7</v>
      </c>
      <c r="W361" s="123">
        <v>6</v>
      </c>
      <c r="X361" s="123">
        <v>7</v>
      </c>
      <c r="Y361" s="123">
        <v>5</v>
      </c>
      <c r="Z361" s="123">
        <v>6</v>
      </c>
      <c r="AA361" s="123">
        <v>6</v>
      </c>
      <c r="AB361" s="88">
        <v>7</v>
      </c>
      <c r="AC361" s="212"/>
      <c r="AD361" s="212"/>
      <c r="AE361" s="212"/>
      <c r="AF361" s="212"/>
      <c r="AG361" s="212"/>
      <c r="AH361" s="212"/>
      <c r="AI361" s="212"/>
      <c r="AJ361" s="212"/>
      <c r="AK361" s="212"/>
    </row>
    <row r="362" spans="1:37" x14ac:dyDescent="0.25">
      <c r="A362" s="245"/>
      <c r="B362" s="243"/>
      <c r="C362" s="212"/>
      <c r="D362" s="212"/>
      <c r="E362" s="212"/>
      <c r="F362" s="212"/>
      <c r="G362" s="212"/>
      <c r="H362" s="212"/>
      <c r="I362" s="245"/>
      <c r="J362" s="212"/>
      <c r="K362" s="212"/>
      <c r="L362" s="212"/>
      <c r="M362" s="212"/>
      <c r="N362" s="212"/>
      <c r="O362" s="212"/>
      <c r="P362" s="212"/>
      <c r="Q362" s="212"/>
      <c r="R362" s="200"/>
      <c r="S362" s="209"/>
      <c r="T362" s="210" t="s">
        <v>254</v>
      </c>
      <c r="U362" s="107">
        <v>6</v>
      </c>
      <c r="V362" s="109">
        <v>7</v>
      </c>
      <c r="W362" s="109">
        <v>6</v>
      </c>
      <c r="X362" s="109">
        <v>7</v>
      </c>
      <c r="Y362" s="109">
        <v>5</v>
      </c>
      <c r="Z362" s="109">
        <v>6</v>
      </c>
      <c r="AA362" s="109">
        <v>6</v>
      </c>
      <c r="AB362" s="113">
        <v>7</v>
      </c>
      <c r="AC362" s="212"/>
      <c r="AD362" s="212"/>
      <c r="AE362" s="212"/>
      <c r="AF362" s="212"/>
      <c r="AG362" s="212"/>
      <c r="AH362" s="212"/>
      <c r="AI362" s="212"/>
      <c r="AJ362" s="212"/>
      <c r="AK362" s="212"/>
    </row>
    <row r="363" spans="1:37" x14ac:dyDescent="0.25">
      <c r="A363" s="243"/>
      <c r="B363" s="243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00"/>
      <c r="S363" s="209"/>
      <c r="T363" s="232" t="s">
        <v>255</v>
      </c>
      <c r="U363" s="87">
        <v>6</v>
      </c>
      <c r="V363" s="123">
        <v>7</v>
      </c>
      <c r="W363" s="123">
        <v>6</v>
      </c>
      <c r="X363" s="123">
        <v>7</v>
      </c>
      <c r="Y363" s="123">
        <v>5</v>
      </c>
      <c r="Z363" s="123">
        <v>6</v>
      </c>
      <c r="AA363" s="123">
        <v>6</v>
      </c>
      <c r="AB363" s="88">
        <v>7</v>
      </c>
      <c r="AC363" s="212"/>
      <c r="AD363" s="212"/>
      <c r="AE363" s="212"/>
      <c r="AF363" s="212"/>
      <c r="AG363" s="212"/>
      <c r="AH363" s="212"/>
      <c r="AI363" s="212"/>
      <c r="AJ363" s="212"/>
      <c r="AK363" s="212"/>
    </row>
    <row r="364" spans="1:37" x14ac:dyDescent="0.25">
      <c r="A364" s="243"/>
      <c r="B364" s="243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00"/>
      <c r="S364" s="209"/>
      <c r="T364" s="210" t="s">
        <v>234</v>
      </c>
      <c r="U364" s="107">
        <v>6</v>
      </c>
      <c r="V364" s="109">
        <v>7</v>
      </c>
      <c r="W364" s="109">
        <v>6</v>
      </c>
      <c r="X364" s="109">
        <v>7</v>
      </c>
      <c r="Y364" s="109">
        <v>5</v>
      </c>
      <c r="Z364" s="109">
        <v>6</v>
      </c>
      <c r="AA364" s="109">
        <v>6</v>
      </c>
      <c r="AB364" s="113">
        <v>7</v>
      </c>
      <c r="AC364" s="212"/>
      <c r="AD364" s="212"/>
      <c r="AE364" s="212"/>
      <c r="AF364" s="212"/>
      <c r="AG364" s="212"/>
      <c r="AH364" s="212"/>
      <c r="AI364" s="212"/>
      <c r="AJ364" s="212"/>
      <c r="AK364" s="212"/>
    </row>
    <row r="365" spans="1:37" x14ac:dyDescent="0.25">
      <c r="A365" s="243"/>
      <c r="B365" s="243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00"/>
      <c r="S365" s="209"/>
      <c r="T365" s="232" t="s">
        <v>221</v>
      </c>
      <c r="U365" s="87">
        <v>6</v>
      </c>
      <c r="V365" s="123">
        <v>7</v>
      </c>
      <c r="W365" s="123">
        <v>6</v>
      </c>
      <c r="X365" s="123">
        <v>7</v>
      </c>
      <c r="Y365" s="123">
        <v>5</v>
      </c>
      <c r="Z365" s="123">
        <v>6</v>
      </c>
      <c r="AA365" s="123">
        <v>6</v>
      </c>
      <c r="AB365" s="88">
        <v>7</v>
      </c>
      <c r="AC365" s="212"/>
      <c r="AD365" s="212"/>
      <c r="AE365" s="212"/>
      <c r="AF365" s="212"/>
      <c r="AG365" s="212"/>
      <c r="AH365" s="212"/>
      <c r="AI365" s="212"/>
      <c r="AJ365" s="212"/>
      <c r="AK365" s="212"/>
    </row>
    <row r="366" spans="1:37" x14ac:dyDescent="0.25">
      <c r="A366" s="243"/>
      <c r="B366" s="243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00"/>
      <c r="S366" s="209"/>
      <c r="T366" s="210" t="s">
        <v>248</v>
      </c>
      <c r="U366" s="107">
        <v>6</v>
      </c>
      <c r="V366" s="109">
        <v>7</v>
      </c>
      <c r="W366" s="109">
        <v>6</v>
      </c>
      <c r="X366" s="109">
        <v>7</v>
      </c>
      <c r="Y366" s="109">
        <v>5</v>
      </c>
      <c r="Z366" s="109">
        <v>6</v>
      </c>
      <c r="AA366" s="109">
        <v>6</v>
      </c>
      <c r="AB366" s="113">
        <v>7</v>
      </c>
      <c r="AC366" s="212"/>
      <c r="AD366" s="212"/>
      <c r="AE366" s="212"/>
      <c r="AF366" s="212"/>
      <c r="AG366" s="212"/>
      <c r="AH366" s="212"/>
      <c r="AI366" s="212"/>
      <c r="AJ366" s="212"/>
      <c r="AK366" s="212"/>
    </row>
    <row r="367" spans="1:37" x14ac:dyDescent="0.25">
      <c r="A367" s="243"/>
      <c r="B367" s="243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00"/>
      <c r="S367" s="209"/>
      <c r="T367" s="232" t="s">
        <v>251</v>
      </c>
      <c r="U367" s="87">
        <v>6</v>
      </c>
      <c r="V367" s="123">
        <v>7</v>
      </c>
      <c r="W367" s="123">
        <v>6</v>
      </c>
      <c r="X367" s="123">
        <v>7</v>
      </c>
      <c r="Y367" s="123">
        <v>5</v>
      </c>
      <c r="Z367" s="123">
        <v>6</v>
      </c>
      <c r="AA367" s="123">
        <v>6</v>
      </c>
      <c r="AB367" s="88">
        <v>7</v>
      </c>
      <c r="AC367" s="212"/>
      <c r="AD367" s="212"/>
      <c r="AE367" s="212"/>
      <c r="AF367" s="212"/>
      <c r="AG367" s="212"/>
      <c r="AH367" s="212"/>
      <c r="AI367" s="212"/>
      <c r="AJ367" s="212"/>
      <c r="AK367" s="212"/>
    </row>
    <row r="368" spans="1:37" x14ac:dyDescent="0.25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00"/>
      <c r="S368" s="209"/>
      <c r="T368" s="210" t="s">
        <v>253</v>
      </c>
      <c r="U368" s="107">
        <v>6</v>
      </c>
      <c r="V368" s="109">
        <v>7</v>
      </c>
      <c r="W368" s="109">
        <v>6</v>
      </c>
      <c r="X368" s="109">
        <v>7</v>
      </c>
      <c r="Y368" s="109">
        <v>5</v>
      </c>
      <c r="Z368" s="109">
        <v>6</v>
      </c>
      <c r="AA368" s="109">
        <v>6</v>
      </c>
      <c r="AB368" s="113">
        <v>7</v>
      </c>
      <c r="AC368" s="212"/>
      <c r="AD368" s="212"/>
      <c r="AE368" s="212"/>
      <c r="AF368" s="212"/>
      <c r="AG368" s="212"/>
      <c r="AH368" s="212"/>
      <c r="AI368" s="212"/>
      <c r="AJ368" s="212"/>
      <c r="AK368" s="212"/>
    </row>
    <row r="369" spans="1:37" x14ac:dyDescent="0.25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00"/>
      <c r="S369" s="209"/>
      <c r="T369" s="232" t="s">
        <v>245</v>
      </c>
      <c r="U369" s="87">
        <v>6</v>
      </c>
      <c r="V369" s="123">
        <v>7</v>
      </c>
      <c r="W369" s="123">
        <v>6</v>
      </c>
      <c r="X369" s="123">
        <v>7</v>
      </c>
      <c r="Y369" s="123">
        <v>5</v>
      </c>
      <c r="Z369" s="123">
        <v>6</v>
      </c>
      <c r="AA369" s="123">
        <v>6</v>
      </c>
      <c r="AB369" s="88">
        <v>7</v>
      </c>
      <c r="AC369" s="212"/>
      <c r="AD369" s="212"/>
      <c r="AE369" s="212"/>
      <c r="AF369" s="212"/>
      <c r="AG369" s="212"/>
      <c r="AH369" s="212"/>
      <c r="AI369" s="212"/>
      <c r="AJ369" s="212"/>
      <c r="AK369" s="212"/>
    </row>
    <row r="370" spans="1:37" x14ac:dyDescent="0.25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00"/>
      <c r="S370" s="209"/>
      <c r="T370" s="210" t="s">
        <v>249</v>
      </c>
      <c r="U370" s="107">
        <v>6</v>
      </c>
      <c r="V370" s="109">
        <v>7</v>
      </c>
      <c r="W370" s="109">
        <v>6</v>
      </c>
      <c r="X370" s="109">
        <v>7</v>
      </c>
      <c r="Y370" s="109">
        <v>5</v>
      </c>
      <c r="Z370" s="109">
        <v>6</v>
      </c>
      <c r="AA370" s="109">
        <v>6</v>
      </c>
      <c r="AB370" s="113">
        <v>7</v>
      </c>
      <c r="AC370" s="212"/>
      <c r="AD370" s="212"/>
      <c r="AE370" s="212"/>
      <c r="AF370" s="212"/>
      <c r="AG370" s="212"/>
      <c r="AH370" s="212"/>
      <c r="AI370" s="212"/>
      <c r="AJ370" s="212"/>
      <c r="AK370" s="212"/>
    </row>
    <row r="371" spans="1:37" x14ac:dyDescent="0.25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00"/>
      <c r="S371" s="209" t="s">
        <v>284</v>
      </c>
      <c r="T371" s="232" t="s">
        <v>247</v>
      </c>
      <c r="U371" s="87">
        <v>6</v>
      </c>
      <c r="V371" s="123">
        <v>7</v>
      </c>
      <c r="W371" s="123">
        <v>6</v>
      </c>
      <c r="X371" s="123">
        <v>7</v>
      </c>
      <c r="Y371" s="123">
        <v>5</v>
      </c>
      <c r="Z371" s="123">
        <v>6</v>
      </c>
      <c r="AA371" s="123">
        <v>6</v>
      </c>
      <c r="AB371" s="88">
        <v>7</v>
      </c>
      <c r="AC371" s="212"/>
      <c r="AD371" s="212"/>
      <c r="AE371" s="212"/>
      <c r="AF371" s="212"/>
      <c r="AG371" s="212"/>
      <c r="AH371" s="212"/>
      <c r="AI371" s="212"/>
      <c r="AJ371" s="212"/>
      <c r="AK371" s="212"/>
    </row>
    <row r="372" spans="1:37" x14ac:dyDescent="0.25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00"/>
      <c r="S372" s="209"/>
      <c r="T372" s="210" t="s">
        <v>250</v>
      </c>
      <c r="U372" s="107">
        <v>6</v>
      </c>
      <c r="V372" s="109">
        <v>7</v>
      </c>
      <c r="W372" s="109">
        <v>6</v>
      </c>
      <c r="X372" s="109">
        <v>7</v>
      </c>
      <c r="Y372" s="109">
        <v>5</v>
      </c>
      <c r="Z372" s="109">
        <v>6</v>
      </c>
      <c r="AA372" s="109">
        <v>6</v>
      </c>
      <c r="AB372" s="113">
        <v>7</v>
      </c>
      <c r="AC372" s="212"/>
      <c r="AD372" s="212"/>
      <c r="AE372" s="212"/>
      <c r="AF372" s="212"/>
      <c r="AG372" s="212"/>
      <c r="AH372" s="212"/>
      <c r="AI372" s="212"/>
      <c r="AJ372" s="212"/>
      <c r="AK372" s="212"/>
    </row>
    <row r="373" spans="1:37" x14ac:dyDescent="0.25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00"/>
      <c r="S373" s="209"/>
      <c r="T373" s="232" t="s">
        <v>232</v>
      </c>
      <c r="U373" s="87">
        <v>6</v>
      </c>
      <c r="V373" s="123">
        <v>7</v>
      </c>
      <c r="W373" s="123">
        <v>6</v>
      </c>
      <c r="X373" s="123">
        <v>7</v>
      </c>
      <c r="Y373" s="123">
        <v>5</v>
      </c>
      <c r="Z373" s="123">
        <v>6</v>
      </c>
      <c r="AA373" s="123">
        <v>6</v>
      </c>
      <c r="AB373" s="88">
        <v>7</v>
      </c>
      <c r="AC373" s="212"/>
      <c r="AD373" s="212"/>
      <c r="AE373" s="212"/>
      <c r="AF373" s="212"/>
      <c r="AG373" s="212"/>
      <c r="AH373" s="212"/>
      <c r="AI373" s="212"/>
      <c r="AJ373" s="212"/>
      <c r="AK373" s="212"/>
    </row>
    <row r="374" spans="1:37" x14ac:dyDescent="0.25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00"/>
      <c r="S374" s="209"/>
      <c r="T374" s="210" t="s">
        <v>254</v>
      </c>
      <c r="U374" s="107">
        <v>6</v>
      </c>
      <c r="V374" s="109">
        <v>7</v>
      </c>
      <c r="W374" s="109">
        <v>6</v>
      </c>
      <c r="X374" s="109">
        <v>7</v>
      </c>
      <c r="Y374" s="109">
        <v>5</v>
      </c>
      <c r="Z374" s="109">
        <v>6</v>
      </c>
      <c r="AA374" s="109">
        <v>6</v>
      </c>
      <c r="AB374" s="113">
        <v>7</v>
      </c>
      <c r="AC374" s="212"/>
      <c r="AD374" s="212"/>
      <c r="AE374" s="212"/>
      <c r="AF374" s="212"/>
      <c r="AG374" s="212"/>
      <c r="AH374" s="212"/>
      <c r="AI374" s="212"/>
      <c r="AJ374" s="212"/>
      <c r="AK374" s="212"/>
    </row>
    <row r="375" spans="1:37" x14ac:dyDescent="0.25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00"/>
      <c r="S375" s="209"/>
      <c r="T375" s="232" t="s">
        <v>255</v>
      </c>
      <c r="U375" s="87">
        <v>6</v>
      </c>
      <c r="V375" s="123">
        <v>7</v>
      </c>
      <c r="W375" s="123">
        <v>6</v>
      </c>
      <c r="X375" s="123">
        <v>7</v>
      </c>
      <c r="Y375" s="123">
        <v>5</v>
      </c>
      <c r="Z375" s="123">
        <v>6</v>
      </c>
      <c r="AA375" s="123">
        <v>6</v>
      </c>
      <c r="AB375" s="88">
        <v>7</v>
      </c>
      <c r="AC375" s="212"/>
      <c r="AD375" s="212"/>
      <c r="AE375" s="212"/>
      <c r="AF375" s="212"/>
      <c r="AG375" s="212"/>
      <c r="AH375" s="212"/>
      <c r="AI375" s="212"/>
      <c r="AJ375" s="212"/>
      <c r="AK375" s="212"/>
    </row>
    <row r="376" spans="1:37" x14ac:dyDescent="0.25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00"/>
      <c r="S376" s="209"/>
      <c r="T376" s="210" t="s">
        <v>234</v>
      </c>
      <c r="U376" s="107">
        <v>6</v>
      </c>
      <c r="V376" s="109">
        <v>7</v>
      </c>
      <c r="W376" s="109">
        <v>6</v>
      </c>
      <c r="X376" s="109">
        <v>7</v>
      </c>
      <c r="Y376" s="109">
        <v>5</v>
      </c>
      <c r="Z376" s="109">
        <v>6</v>
      </c>
      <c r="AA376" s="109">
        <v>6</v>
      </c>
      <c r="AB376" s="113">
        <v>7</v>
      </c>
      <c r="AC376" s="212"/>
      <c r="AD376" s="212"/>
      <c r="AE376" s="212"/>
      <c r="AF376" s="212"/>
      <c r="AG376" s="212"/>
      <c r="AH376" s="212"/>
      <c r="AI376" s="212"/>
      <c r="AJ376" s="212"/>
      <c r="AK376" s="212"/>
    </row>
    <row r="377" spans="1:37" x14ac:dyDescent="0.25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00"/>
      <c r="S377" s="209"/>
      <c r="T377" s="232" t="s">
        <v>221</v>
      </c>
      <c r="U377" s="87">
        <v>6</v>
      </c>
      <c r="V377" s="123">
        <v>7</v>
      </c>
      <c r="W377" s="123">
        <v>6</v>
      </c>
      <c r="X377" s="123">
        <v>7</v>
      </c>
      <c r="Y377" s="123">
        <v>5</v>
      </c>
      <c r="Z377" s="123">
        <v>6</v>
      </c>
      <c r="AA377" s="123">
        <v>6</v>
      </c>
      <c r="AB377" s="88">
        <v>7</v>
      </c>
      <c r="AC377" s="212"/>
      <c r="AD377" s="212"/>
      <c r="AE377" s="212"/>
      <c r="AF377" s="212"/>
      <c r="AG377" s="212"/>
      <c r="AH377" s="212"/>
      <c r="AI377" s="212"/>
      <c r="AJ377" s="212"/>
      <c r="AK377" s="212"/>
    </row>
    <row r="378" spans="1:37" x14ac:dyDescent="0.25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00"/>
      <c r="S378" s="209"/>
      <c r="T378" s="210" t="s">
        <v>248</v>
      </c>
      <c r="U378" s="107">
        <v>6</v>
      </c>
      <c r="V378" s="109">
        <v>7</v>
      </c>
      <c r="W378" s="109">
        <v>6</v>
      </c>
      <c r="X378" s="109">
        <v>7</v>
      </c>
      <c r="Y378" s="109">
        <v>5</v>
      </c>
      <c r="Z378" s="109">
        <v>6</v>
      </c>
      <c r="AA378" s="109">
        <v>6</v>
      </c>
      <c r="AB378" s="113">
        <v>7</v>
      </c>
      <c r="AC378" s="212"/>
      <c r="AD378" s="212"/>
      <c r="AE378" s="212"/>
      <c r="AF378" s="212"/>
      <c r="AG378" s="212"/>
      <c r="AH378" s="212"/>
      <c r="AI378" s="212"/>
      <c r="AJ378" s="212"/>
      <c r="AK378" s="212"/>
    </row>
    <row r="379" spans="1:37" x14ac:dyDescent="0.25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00"/>
      <c r="S379" s="209"/>
      <c r="T379" s="232" t="s">
        <v>251</v>
      </c>
      <c r="U379" s="87">
        <v>6</v>
      </c>
      <c r="V379" s="123">
        <v>7</v>
      </c>
      <c r="W379" s="123">
        <v>6</v>
      </c>
      <c r="X379" s="123">
        <v>7</v>
      </c>
      <c r="Y379" s="123">
        <v>5</v>
      </c>
      <c r="Z379" s="123">
        <v>6</v>
      </c>
      <c r="AA379" s="123">
        <v>6</v>
      </c>
      <c r="AB379" s="88">
        <v>7</v>
      </c>
      <c r="AC379" s="212"/>
      <c r="AD379" s="212"/>
      <c r="AE379" s="212"/>
      <c r="AF379" s="212"/>
      <c r="AG379" s="212"/>
      <c r="AH379" s="212"/>
      <c r="AI379" s="212"/>
      <c r="AJ379" s="212"/>
      <c r="AK379" s="212"/>
    </row>
    <row r="380" spans="1:37" x14ac:dyDescent="0.25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00"/>
      <c r="S380" s="209"/>
      <c r="T380" s="210" t="s">
        <v>253</v>
      </c>
      <c r="U380" s="107">
        <v>6</v>
      </c>
      <c r="V380" s="109">
        <v>7</v>
      </c>
      <c r="W380" s="109">
        <v>6</v>
      </c>
      <c r="X380" s="109">
        <v>7</v>
      </c>
      <c r="Y380" s="109">
        <v>5</v>
      </c>
      <c r="Z380" s="109">
        <v>6</v>
      </c>
      <c r="AA380" s="109">
        <v>6</v>
      </c>
      <c r="AB380" s="113">
        <v>7</v>
      </c>
      <c r="AC380" s="212"/>
      <c r="AD380" s="212"/>
      <c r="AE380" s="212"/>
      <c r="AF380" s="212"/>
      <c r="AG380" s="212"/>
      <c r="AH380" s="212"/>
      <c r="AI380" s="212"/>
      <c r="AJ380" s="212"/>
      <c r="AK380" s="212"/>
    </row>
    <row r="381" spans="1:37" x14ac:dyDescent="0.25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00"/>
      <c r="S381" s="209"/>
      <c r="T381" s="232" t="s">
        <v>245</v>
      </c>
      <c r="U381" s="87">
        <v>6</v>
      </c>
      <c r="V381" s="123">
        <v>7</v>
      </c>
      <c r="W381" s="123">
        <v>6</v>
      </c>
      <c r="X381" s="123">
        <v>7</v>
      </c>
      <c r="Y381" s="123">
        <v>5</v>
      </c>
      <c r="Z381" s="123">
        <v>6</v>
      </c>
      <c r="AA381" s="123">
        <v>6</v>
      </c>
      <c r="AB381" s="88">
        <v>7</v>
      </c>
      <c r="AC381" s="212"/>
      <c r="AD381" s="212"/>
      <c r="AE381" s="212"/>
      <c r="AF381" s="212"/>
      <c r="AG381" s="212"/>
      <c r="AH381" s="212"/>
      <c r="AI381" s="212"/>
      <c r="AJ381" s="212"/>
      <c r="AK381" s="212"/>
    </row>
    <row r="382" spans="1:37" x14ac:dyDescent="0.25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00"/>
      <c r="S382" s="209"/>
      <c r="T382" s="210" t="s">
        <v>249</v>
      </c>
      <c r="U382" s="107">
        <v>6</v>
      </c>
      <c r="V382" s="109">
        <v>7</v>
      </c>
      <c r="W382" s="109">
        <v>6</v>
      </c>
      <c r="X382" s="109">
        <v>7</v>
      </c>
      <c r="Y382" s="109">
        <v>5</v>
      </c>
      <c r="Z382" s="109">
        <v>6</v>
      </c>
      <c r="AA382" s="109">
        <v>6</v>
      </c>
      <c r="AB382" s="113">
        <v>7</v>
      </c>
      <c r="AC382" s="212"/>
      <c r="AD382" s="212"/>
      <c r="AE382" s="212"/>
      <c r="AF382" s="212"/>
      <c r="AG382" s="212"/>
      <c r="AH382" s="212"/>
      <c r="AI382" s="212"/>
      <c r="AJ382" s="212"/>
      <c r="AK382" s="212"/>
    </row>
    <row r="383" spans="1:37" x14ac:dyDescent="0.25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00"/>
      <c r="S383" s="209" t="s">
        <v>285</v>
      </c>
      <c r="T383" s="232" t="s">
        <v>247</v>
      </c>
      <c r="U383" s="87">
        <v>6</v>
      </c>
      <c r="V383" s="123">
        <v>7</v>
      </c>
      <c r="W383" s="123">
        <v>6</v>
      </c>
      <c r="X383" s="123">
        <v>7</v>
      </c>
      <c r="Y383" s="123">
        <v>5</v>
      </c>
      <c r="Z383" s="123">
        <v>6</v>
      </c>
      <c r="AA383" s="123">
        <v>6</v>
      </c>
      <c r="AB383" s="88">
        <v>7</v>
      </c>
      <c r="AC383" s="212"/>
      <c r="AD383" s="212"/>
      <c r="AE383" s="212"/>
      <c r="AF383" s="212"/>
      <c r="AG383" s="212"/>
      <c r="AH383" s="212"/>
      <c r="AI383" s="212"/>
      <c r="AJ383" s="212"/>
      <c r="AK383" s="212"/>
    </row>
    <row r="384" spans="1:37" x14ac:dyDescent="0.25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00"/>
      <c r="S384" s="209"/>
      <c r="T384" s="210" t="s">
        <v>250</v>
      </c>
      <c r="U384" s="107">
        <v>6</v>
      </c>
      <c r="V384" s="109">
        <v>7</v>
      </c>
      <c r="W384" s="109">
        <v>6</v>
      </c>
      <c r="X384" s="109">
        <v>7</v>
      </c>
      <c r="Y384" s="109">
        <v>5</v>
      </c>
      <c r="Z384" s="109">
        <v>6</v>
      </c>
      <c r="AA384" s="109">
        <v>6</v>
      </c>
      <c r="AB384" s="113">
        <v>7</v>
      </c>
      <c r="AC384" s="212"/>
      <c r="AD384" s="212"/>
      <c r="AE384" s="212"/>
      <c r="AF384" s="212"/>
      <c r="AG384" s="212"/>
      <c r="AH384" s="212"/>
      <c r="AI384" s="212"/>
      <c r="AJ384" s="212"/>
      <c r="AK384" s="212"/>
    </row>
    <row r="385" spans="1:37" x14ac:dyDescent="0.25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00"/>
      <c r="S385" s="209"/>
      <c r="T385" s="232" t="s">
        <v>232</v>
      </c>
      <c r="U385" s="87">
        <v>6</v>
      </c>
      <c r="V385" s="123">
        <v>7</v>
      </c>
      <c r="W385" s="123">
        <v>6</v>
      </c>
      <c r="X385" s="123">
        <v>7</v>
      </c>
      <c r="Y385" s="123">
        <v>5</v>
      </c>
      <c r="Z385" s="123">
        <v>6</v>
      </c>
      <c r="AA385" s="123">
        <v>6</v>
      </c>
      <c r="AB385" s="88">
        <v>7</v>
      </c>
      <c r="AC385" s="212"/>
      <c r="AD385" s="212"/>
      <c r="AE385" s="212"/>
      <c r="AF385" s="212"/>
      <c r="AG385" s="212"/>
      <c r="AH385" s="212"/>
      <c r="AI385" s="212"/>
      <c r="AJ385" s="212"/>
      <c r="AK385" s="212"/>
    </row>
    <row r="386" spans="1:37" x14ac:dyDescent="0.25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00"/>
      <c r="S386" s="209"/>
      <c r="T386" s="210" t="s">
        <v>254</v>
      </c>
      <c r="U386" s="107">
        <v>6</v>
      </c>
      <c r="V386" s="109">
        <v>7</v>
      </c>
      <c r="W386" s="109">
        <v>6</v>
      </c>
      <c r="X386" s="109">
        <v>7</v>
      </c>
      <c r="Y386" s="109">
        <v>5</v>
      </c>
      <c r="Z386" s="109">
        <v>6</v>
      </c>
      <c r="AA386" s="109">
        <v>6</v>
      </c>
      <c r="AB386" s="113">
        <v>7</v>
      </c>
      <c r="AC386" s="212"/>
      <c r="AD386" s="212"/>
      <c r="AE386" s="212"/>
      <c r="AF386" s="212"/>
      <c r="AG386" s="212"/>
      <c r="AH386" s="212"/>
      <c r="AI386" s="212"/>
      <c r="AJ386" s="212"/>
      <c r="AK386" s="212"/>
    </row>
    <row r="387" spans="1:37" x14ac:dyDescent="0.25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00"/>
      <c r="S387" s="209"/>
      <c r="T387" s="232" t="s">
        <v>255</v>
      </c>
      <c r="U387" s="87">
        <v>6</v>
      </c>
      <c r="V387" s="123">
        <v>7</v>
      </c>
      <c r="W387" s="123">
        <v>6</v>
      </c>
      <c r="X387" s="123">
        <v>7</v>
      </c>
      <c r="Y387" s="123">
        <v>5</v>
      </c>
      <c r="Z387" s="123">
        <v>6</v>
      </c>
      <c r="AA387" s="123">
        <v>6</v>
      </c>
      <c r="AB387" s="88">
        <v>7</v>
      </c>
      <c r="AC387" s="212"/>
      <c r="AD387" s="212"/>
      <c r="AE387" s="212"/>
      <c r="AF387" s="212"/>
      <c r="AG387" s="212"/>
      <c r="AH387" s="212"/>
      <c r="AI387" s="212"/>
      <c r="AJ387" s="212"/>
      <c r="AK387" s="212"/>
    </row>
    <row r="388" spans="1:37" x14ac:dyDescent="0.25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00"/>
      <c r="S388" s="209"/>
      <c r="T388" s="210" t="s">
        <v>234</v>
      </c>
      <c r="U388" s="107">
        <v>6</v>
      </c>
      <c r="V388" s="109">
        <v>7</v>
      </c>
      <c r="W388" s="109">
        <v>6</v>
      </c>
      <c r="X388" s="109">
        <v>7</v>
      </c>
      <c r="Y388" s="109">
        <v>5</v>
      </c>
      <c r="Z388" s="109">
        <v>6</v>
      </c>
      <c r="AA388" s="109">
        <v>6</v>
      </c>
      <c r="AB388" s="113">
        <v>7</v>
      </c>
      <c r="AC388" s="212"/>
      <c r="AD388" s="212"/>
      <c r="AE388" s="212"/>
      <c r="AF388" s="212"/>
      <c r="AG388" s="212"/>
      <c r="AH388" s="212"/>
      <c r="AI388" s="212"/>
      <c r="AJ388" s="212"/>
      <c r="AK388" s="212"/>
    </row>
    <row r="389" spans="1:37" x14ac:dyDescent="0.25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00"/>
      <c r="S389" s="209"/>
      <c r="T389" s="232" t="s">
        <v>221</v>
      </c>
      <c r="U389" s="87">
        <v>6</v>
      </c>
      <c r="V389" s="123">
        <v>7</v>
      </c>
      <c r="W389" s="123">
        <v>6</v>
      </c>
      <c r="X389" s="123">
        <v>7</v>
      </c>
      <c r="Y389" s="123">
        <v>5</v>
      </c>
      <c r="Z389" s="123">
        <v>6</v>
      </c>
      <c r="AA389" s="123">
        <v>6</v>
      </c>
      <c r="AB389" s="88">
        <v>7</v>
      </c>
      <c r="AC389" s="212"/>
      <c r="AD389" s="212"/>
      <c r="AE389" s="212"/>
      <c r="AF389" s="212"/>
      <c r="AG389" s="212"/>
      <c r="AH389" s="212"/>
      <c r="AI389" s="212"/>
      <c r="AJ389" s="212"/>
      <c r="AK389" s="212"/>
    </row>
    <row r="390" spans="1:37" x14ac:dyDescent="0.25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00"/>
      <c r="S390" s="209"/>
      <c r="T390" s="210" t="s">
        <v>248</v>
      </c>
      <c r="U390" s="107">
        <v>6</v>
      </c>
      <c r="V390" s="109">
        <v>7</v>
      </c>
      <c r="W390" s="109">
        <v>6</v>
      </c>
      <c r="X390" s="109">
        <v>7</v>
      </c>
      <c r="Y390" s="109">
        <v>5</v>
      </c>
      <c r="Z390" s="109">
        <v>6</v>
      </c>
      <c r="AA390" s="109">
        <v>6</v>
      </c>
      <c r="AB390" s="113">
        <v>7</v>
      </c>
      <c r="AC390" s="212"/>
      <c r="AD390" s="212"/>
      <c r="AE390" s="212"/>
      <c r="AF390" s="212"/>
      <c r="AG390" s="212"/>
      <c r="AH390" s="212"/>
      <c r="AI390" s="212"/>
      <c r="AJ390" s="212"/>
      <c r="AK390" s="212"/>
    </row>
    <row r="391" spans="1:37" x14ac:dyDescent="0.25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00"/>
      <c r="S391" s="209"/>
      <c r="T391" s="232" t="s">
        <v>251</v>
      </c>
      <c r="U391" s="87">
        <v>6</v>
      </c>
      <c r="V391" s="123">
        <v>7</v>
      </c>
      <c r="W391" s="123">
        <v>6</v>
      </c>
      <c r="X391" s="123">
        <v>7</v>
      </c>
      <c r="Y391" s="123">
        <v>5</v>
      </c>
      <c r="Z391" s="123">
        <v>6</v>
      </c>
      <c r="AA391" s="123">
        <v>6</v>
      </c>
      <c r="AB391" s="88">
        <v>7</v>
      </c>
      <c r="AC391" s="212"/>
      <c r="AD391" s="212"/>
      <c r="AE391" s="212"/>
      <c r="AF391" s="212"/>
      <c r="AG391" s="212"/>
      <c r="AH391" s="212"/>
      <c r="AI391" s="212"/>
      <c r="AJ391" s="212"/>
      <c r="AK391" s="212"/>
    </row>
    <row r="392" spans="1:37" x14ac:dyDescent="0.25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00"/>
      <c r="S392" s="209"/>
      <c r="T392" s="210" t="s">
        <v>253</v>
      </c>
      <c r="U392" s="107">
        <v>6</v>
      </c>
      <c r="V392" s="109">
        <v>7</v>
      </c>
      <c r="W392" s="109">
        <v>6</v>
      </c>
      <c r="X392" s="109">
        <v>7</v>
      </c>
      <c r="Y392" s="109">
        <v>5</v>
      </c>
      <c r="Z392" s="109">
        <v>6</v>
      </c>
      <c r="AA392" s="109">
        <v>6</v>
      </c>
      <c r="AB392" s="113">
        <v>7</v>
      </c>
      <c r="AC392" s="212"/>
      <c r="AD392" s="212"/>
      <c r="AE392" s="212"/>
      <c r="AF392" s="212"/>
      <c r="AG392" s="212"/>
      <c r="AH392" s="212"/>
      <c r="AI392" s="212"/>
      <c r="AJ392" s="212"/>
      <c r="AK392" s="212"/>
    </row>
    <row r="393" spans="1:37" x14ac:dyDescent="0.25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00"/>
      <c r="S393" s="209"/>
      <c r="T393" s="232" t="s">
        <v>245</v>
      </c>
      <c r="U393" s="87">
        <v>6</v>
      </c>
      <c r="V393" s="123">
        <v>7</v>
      </c>
      <c r="W393" s="123">
        <v>6</v>
      </c>
      <c r="X393" s="123">
        <v>7</v>
      </c>
      <c r="Y393" s="123">
        <v>5</v>
      </c>
      <c r="Z393" s="123">
        <v>6</v>
      </c>
      <c r="AA393" s="123">
        <v>6</v>
      </c>
      <c r="AB393" s="88">
        <v>7</v>
      </c>
      <c r="AC393" s="212"/>
      <c r="AD393" s="212"/>
      <c r="AE393" s="212"/>
      <c r="AF393" s="212"/>
      <c r="AG393" s="212"/>
      <c r="AH393" s="212"/>
      <c r="AI393" s="212"/>
      <c r="AJ393" s="212"/>
      <c r="AK393" s="212"/>
    </row>
    <row r="394" spans="1:37" x14ac:dyDescent="0.25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00"/>
      <c r="S394" s="209"/>
      <c r="T394" s="210" t="s">
        <v>249</v>
      </c>
      <c r="U394" s="107">
        <v>6</v>
      </c>
      <c r="V394" s="109">
        <v>7</v>
      </c>
      <c r="W394" s="109">
        <v>6</v>
      </c>
      <c r="X394" s="109">
        <v>7</v>
      </c>
      <c r="Y394" s="109">
        <v>5</v>
      </c>
      <c r="Z394" s="109">
        <v>6</v>
      </c>
      <c r="AA394" s="109">
        <v>6</v>
      </c>
      <c r="AB394" s="113">
        <v>7</v>
      </c>
      <c r="AC394" s="212"/>
      <c r="AD394" s="212"/>
      <c r="AE394" s="212"/>
      <c r="AF394" s="212"/>
      <c r="AG394" s="212"/>
      <c r="AH394" s="212"/>
      <c r="AI394" s="212"/>
      <c r="AJ394" s="212"/>
      <c r="AK394" s="212"/>
    </row>
    <row r="395" spans="1:37" x14ac:dyDescent="0.25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00"/>
      <c r="S395" s="209" t="s">
        <v>286</v>
      </c>
      <c r="T395" s="232" t="s">
        <v>247</v>
      </c>
      <c r="U395" s="87">
        <v>6</v>
      </c>
      <c r="V395" s="123">
        <v>7</v>
      </c>
      <c r="W395" s="123">
        <v>6</v>
      </c>
      <c r="X395" s="123">
        <v>7</v>
      </c>
      <c r="Y395" s="123">
        <v>5</v>
      </c>
      <c r="Z395" s="123">
        <v>6</v>
      </c>
      <c r="AA395" s="123">
        <v>6</v>
      </c>
      <c r="AB395" s="88">
        <v>7</v>
      </c>
      <c r="AC395" s="212"/>
      <c r="AD395" s="212"/>
      <c r="AE395" s="212"/>
      <c r="AF395" s="212"/>
      <c r="AG395" s="212"/>
      <c r="AH395" s="212"/>
      <c r="AI395" s="212"/>
      <c r="AJ395" s="212"/>
      <c r="AK395" s="212"/>
    </row>
    <row r="396" spans="1:37" x14ac:dyDescent="0.25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00"/>
      <c r="S396" s="209"/>
      <c r="T396" s="210" t="s">
        <v>250</v>
      </c>
      <c r="U396" s="107">
        <v>6</v>
      </c>
      <c r="V396" s="109">
        <v>7</v>
      </c>
      <c r="W396" s="109">
        <v>6</v>
      </c>
      <c r="X396" s="109">
        <v>7</v>
      </c>
      <c r="Y396" s="109">
        <v>5</v>
      </c>
      <c r="Z396" s="109">
        <v>6</v>
      </c>
      <c r="AA396" s="109">
        <v>6</v>
      </c>
      <c r="AB396" s="113">
        <v>7</v>
      </c>
      <c r="AC396" s="212"/>
      <c r="AD396" s="212"/>
      <c r="AE396" s="212"/>
      <c r="AF396" s="212"/>
      <c r="AG396" s="212"/>
      <c r="AH396" s="212"/>
      <c r="AI396" s="212"/>
      <c r="AJ396" s="212"/>
      <c r="AK396" s="212"/>
    </row>
    <row r="397" spans="1:37" x14ac:dyDescent="0.25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00"/>
      <c r="S397" s="209"/>
      <c r="T397" s="232" t="s">
        <v>232</v>
      </c>
      <c r="U397" s="87">
        <v>6</v>
      </c>
      <c r="V397" s="123">
        <v>7</v>
      </c>
      <c r="W397" s="123">
        <v>6</v>
      </c>
      <c r="X397" s="123">
        <v>7</v>
      </c>
      <c r="Y397" s="123">
        <v>5</v>
      </c>
      <c r="Z397" s="123">
        <v>6</v>
      </c>
      <c r="AA397" s="123">
        <v>6</v>
      </c>
      <c r="AB397" s="88">
        <v>7</v>
      </c>
      <c r="AC397" s="212"/>
      <c r="AD397" s="212"/>
      <c r="AE397" s="212"/>
      <c r="AF397" s="212"/>
      <c r="AG397" s="212"/>
      <c r="AH397" s="212"/>
      <c r="AI397" s="212"/>
      <c r="AJ397" s="212"/>
      <c r="AK397" s="212"/>
    </row>
    <row r="398" spans="1:37" x14ac:dyDescent="0.25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00"/>
      <c r="S398" s="209"/>
      <c r="T398" s="210" t="s">
        <v>254</v>
      </c>
      <c r="U398" s="107">
        <v>6</v>
      </c>
      <c r="V398" s="109">
        <v>7</v>
      </c>
      <c r="W398" s="109">
        <v>6</v>
      </c>
      <c r="X398" s="109">
        <v>7</v>
      </c>
      <c r="Y398" s="109">
        <v>5</v>
      </c>
      <c r="Z398" s="109">
        <v>6</v>
      </c>
      <c r="AA398" s="109">
        <v>6</v>
      </c>
      <c r="AB398" s="113">
        <v>7</v>
      </c>
      <c r="AC398" s="212"/>
      <c r="AD398" s="212"/>
      <c r="AE398" s="212"/>
      <c r="AF398" s="212"/>
      <c r="AG398" s="212"/>
      <c r="AH398" s="212"/>
      <c r="AI398" s="212"/>
      <c r="AJ398" s="212"/>
      <c r="AK398" s="212"/>
    </row>
    <row r="399" spans="1:37" x14ac:dyDescent="0.25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00"/>
      <c r="S399" s="209"/>
      <c r="T399" s="232" t="s">
        <v>255</v>
      </c>
      <c r="U399" s="87">
        <v>6</v>
      </c>
      <c r="V399" s="123">
        <v>7</v>
      </c>
      <c r="W399" s="123">
        <v>6</v>
      </c>
      <c r="X399" s="123">
        <v>7</v>
      </c>
      <c r="Y399" s="123">
        <v>5</v>
      </c>
      <c r="Z399" s="123">
        <v>6</v>
      </c>
      <c r="AA399" s="123">
        <v>6</v>
      </c>
      <c r="AB399" s="88">
        <v>7</v>
      </c>
      <c r="AC399" s="212"/>
      <c r="AD399" s="212"/>
      <c r="AE399" s="212"/>
      <c r="AF399" s="212"/>
      <c r="AG399" s="212"/>
      <c r="AH399" s="212"/>
      <c r="AI399" s="212"/>
      <c r="AJ399" s="212"/>
      <c r="AK399" s="212"/>
    </row>
    <row r="400" spans="1:37" x14ac:dyDescent="0.25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00"/>
      <c r="S400" s="209"/>
      <c r="T400" s="210" t="s">
        <v>234</v>
      </c>
      <c r="U400" s="107">
        <v>6</v>
      </c>
      <c r="V400" s="109">
        <v>7</v>
      </c>
      <c r="W400" s="109">
        <v>6</v>
      </c>
      <c r="X400" s="109">
        <v>7</v>
      </c>
      <c r="Y400" s="109">
        <v>5</v>
      </c>
      <c r="Z400" s="109">
        <v>6</v>
      </c>
      <c r="AA400" s="109">
        <v>6</v>
      </c>
      <c r="AB400" s="113">
        <v>7</v>
      </c>
      <c r="AC400" s="212"/>
      <c r="AD400" s="212"/>
      <c r="AE400" s="212"/>
      <c r="AF400" s="212"/>
      <c r="AG400" s="212"/>
      <c r="AH400" s="212"/>
      <c r="AI400" s="212"/>
      <c r="AJ400" s="212"/>
      <c r="AK400" s="212"/>
    </row>
    <row r="401" spans="1:37" x14ac:dyDescent="0.25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00"/>
      <c r="S401" s="209"/>
      <c r="T401" s="232" t="s">
        <v>221</v>
      </c>
      <c r="U401" s="87">
        <v>6</v>
      </c>
      <c r="V401" s="123">
        <v>7</v>
      </c>
      <c r="W401" s="123">
        <v>6</v>
      </c>
      <c r="X401" s="123">
        <v>7</v>
      </c>
      <c r="Y401" s="123">
        <v>5</v>
      </c>
      <c r="Z401" s="123">
        <v>6</v>
      </c>
      <c r="AA401" s="123">
        <v>6</v>
      </c>
      <c r="AB401" s="88">
        <v>7</v>
      </c>
      <c r="AC401" s="212"/>
      <c r="AD401" s="212"/>
      <c r="AE401" s="212"/>
      <c r="AF401" s="212"/>
      <c r="AG401" s="212"/>
      <c r="AH401" s="212"/>
      <c r="AI401" s="212"/>
      <c r="AJ401" s="212"/>
      <c r="AK401" s="212"/>
    </row>
    <row r="402" spans="1:37" x14ac:dyDescent="0.25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00"/>
      <c r="S402" s="209"/>
      <c r="T402" s="210" t="s">
        <v>248</v>
      </c>
      <c r="U402" s="107">
        <v>6</v>
      </c>
      <c r="V402" s="109">
        <v>7</v>
      </c>
      <c r="W402" s="109">
        <v>6</v>
      </c>
      <c r="X402" s="109">
        <v>7</v>
      </c>
      <c r="Y402" s="109">
        <v>5</v>
      </c>
      <c r="Z402" s="109">
        <v>6</v>
      </c>
      <c r="AA402" s="109">
        <v>6</v>
      </c>
      <c r="AB402" s="113">
        <v>7</v>
      </c>
      <c r="AC402" s="212"/>
      <c r="AD402" s="212"/>
      <c r="AE402" s="212"/>
      <c r="AF402" s="212"/>
      <c r="AG402" s="212"/>
      <c r="AH402" s="212"/>
      <c r="AI402" s="212"/>
      <c r="AJ402" s="212"/>
      <c r="AK402" s="212"/>
    </row>
    <row r="403" spans="1:37" x14ac:dyDescent="0.25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00"/>
      <c r="S403" s="209"/>
      <c r="T403" s="232" t="s">
        <v>251</v>
      </c>
      <c r="U403" s="87">
        <v>6</v>
      </c>
      <c r="V403" s="123">
        <v>7</v>
      </c>
      <c r="W403" s="123">
        <v>6</v>
      </c>
      <c r="X403" s="123">
        <v>7</v>
      </c>
      <c r="Y403" s="123">
        <v>5</v>
      </c>
      <c r="Z403" s="123">
        <v>6</v>
      </c>
      <c r="AA403" s="123">
        <v>6</v>
      </c>
      <c r="AB403" s="88">
        <v>7</v>
      </c>
      <c r="AC403" s="212"/>
      <c r="AD403" s="212"/>
      <c r="AE403" s="212"/>
      <c r="AF403" s="212"/>
      <c r="AG403" s="212"/>
      <c r="AH403" s="212"/>
      <c r="AI403" s="212"/>
      <c r="AJ403" s="212"/>
      <c r="AK403" s="212"/>
    </row>
    <row r="404" spans="1:37" x14ac:dyDescent="0.25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00"/>
      <c r="S404" s="209"/>
      <c r="T404" s="210" t="s">
        <v>253</v>
      </c>
      <c r="U404" s="107">
        <v>6</v>
      </c>
      <c r="V404" s="109">
        <v>7</v>
      </c>
      <c r="W404" s="109">
        <v>6</v>
      </c>
      <c r="X404" s="109">
        <v>7</v>
      </c>
      <c r="Y404" s="109">
        <v>5</v>
      </c>
      <c r="Z404" s="109">
        <v>6</v>
      </c>
      <c r="AA404" s="109">
        <v>6</v>
      </c>
      <c r="AB404" s="113">
        <v>7</v>
      </c>
      <c r="AC404" s="212"/>
      <c r="AD404" s="212"/>
      <c r="AE404" s="212"/>
      <c r="AF404" s="212"/>
      <c r="AG404" s="212"/>
      <c r="AH404" s="212"/>
      <c r="AI404" s="212"/>
      <c r="AJ404" s="212"/>
      <c r="AK404" s="212"/>
    </row>
    <row r="405" spans="1:37" x14ac:dyDescent="0.25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00"/>
      <c r="S405" s="209"/>
      <c r="T405" s="232" t="s">
        <v>245</v>
      </c>
      <c r="U405" s="87">
        <v>6</v>
      </c>
      <c r="V405" s="123">
        <v>7</v>
      </c>
      <c r="W405" s="123">
        <v>6</v>
      </c>
      <c r="X405" s="123">
        <v>7</v>
      </c>
      <c r="Y405" s="123">
        <v>5</v>
      </c>
      <c r="Z405" s="123">
        <v>6</v>
      </c>
      <c r="AA405" s="123">
        <v>6</v>
      </c>
      <c r="AB405" s="88">
        <v>7</v>
      </c>
      <c r="AC405" s="212"/>
      <c r="AD405" s="212"/>
      <c r="AE405" s="212"/>
      <c r="AF405" s="212"/>
      <c r="AG405" s="212"/>
      <c r="AH405" s="212"/>
      <c r="AI405" s="212"/>
      <c r="AJ405" s="212"/>
      <c r="AK405" s="212"/>
    </row>
    <row r="406" spans="1:37" x14ac:dyDescent="0.25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00"/>
      <c r="S406" s="209"/>
      <c r="T406" s="210" t="s">
        <v>249</v>
      </c>
      <c r="U406" s="107">
        <v>6</v>
      </c>
      <c r="V406" s="109">
        <v>7</v>
      </c>
      <c r="W406" s="109">
        <v>6</v>
      </c>
      <c r="X406" s="109">
        <v>7</v>
      </c>
      <c r="Y406" s="109">
        <v>5</v>
      </c>
      <c r="Z406" s="109">
        <v>6</v>
      </c>
      <c r="AA406" s="109">
        <v>6</v>
      </c>
      <c r="AB406" s="113">
        <v>7</v>
      </c>
      <c r="AC406" s="212"/>
      <c r="AD406" s="212"/>
      <c r="AE406" s="212"/>
      <c r="AF406" s="212"/>
      <c r="AG406" s="212"/>
      <c r="AH406" s="212"/>
      <c r="AI406" s="212"/>
      <c r="AJ406" s="212"/>
      <c r="AK406" s="212"/>
    </row>
    <row r="407" spans="1:37" x14ac:dyDescent="0.25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00"/>
      <c r="S407" s="209" t="s">
        <v>287</v>
      </c>
      <c r="T407" s="232" t="s">
        <v>247</v>
      </c>
      <c r="U407" s="87">
        <v>6</v>
      </c>
      <c r="V407" s="123">
        <v>7</v>
      </c>
      <c r="W407" s="123">
        <v>6</v>
      </c>
      <c r="X407" s="123">
        <v>7</v>
      </c>
      <c r="Y407" s="123">
        <v>5</v>
      </c>
      <c r="Z407" s="123">
        <v>6</v>
      </c>
      <c r="AA407" s="123">
        <v>6</v>
      </c>
      <c r="AB407" s="88">
        <v>7</v>
      </c>
      <c r="AC407" s="212"/>
      <c r="AD407" s="212"/>
      <c r="AE407" s="212"/>
      <c r="AF407" s="212"/>
      <c r="AG407" s="212"/>
      <c r="AH407" s="212"/>
      <c r="AI407" s="212"/>
      <c r="AJ407" s="212"/>
      <c r="AK407" s="212"/>
    </row>
    <row r="408" spans="1:37" x14ac:dyDescent="0.25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00"/>
      <c r="S408" s="209"/>
      <c r="T408" s="210" t="s">
        <v>250</v>
      </c>
      <c r="U408" s="107">
        <v>6</v>
      </c>
      <c r="V408" s="109">
        <v>7</v>
      </c>
      <c r="W408" s="109">
        <v>6</v>
      </c>
      <c r="X408" s="109">
        <v>7</v>
      </c>
      <c r="Y408" s="109">
        <v>5</v>
      </c>
      <c r="Z408" s="109">
        <v>6</v>
      </c>
      <c r="AA408" s="109">
        <v>6</v>
      </c>
      <c r="AB408" s="113">
        <v>7</v>
      </c>
      <c r="AC408" s="212"/>
      <c r="AD408" s="212"/>
      <c r="AE408" s="212"/>
      <c r="AF408" s="212"/>
      <c r="AG408" s="212"/>
      <c r="AH408" s="212"/>
      <c r="AI408" s="212"/>
      <c r="AJ408" s="212"/>
      <c r="AK408" s="212"/>
    </row>
    <row r="409" spans="1:37" x14ac:dyDescent="0.25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00"/>
      <c r="S409" s="209"/>
      <c r="T409" s="232" t="s">
        <v>232</v>
      </c>
      <c r="U409" s="87">
        <v>6</v>
      </c>
      <c r="V409" s="123">
        <v>7</v>
      </c>
      <c r="W409" s="123">
        <v>6</v>
      </c>
      <c r="X409" s="123">
        <v>7</v>
      </c>
      <c r="Y409" s="123">
        <v>5</v>
      </c>
      <c r="Z409" s="123">
        <v>6</v>
      </c>
      <c r="AA409" s="123">
        <v>6</v>
      </c>
      <c r="AB409" s="88">
        <v>7</v>
      </c>
      <c r="AC409" s="212"/>
      <c r="AD409" s="212"/>
      <c r="AE409" s="212"/>
      <c r="AF409" s="212"/>
      <c r="AG409" s="212"/>
      <c r="AH409" s="212"/>
      <c r="AI409" s="212"/>
      <c r="AJ409" s="212"/>
      <c r="AK409" s="212"/>
    </row>
    <row r="410" spans="1:37" x14ac:dyDescent="0.25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00"/>
      <c r="S410" s="209"/>
      <c r="T410" s="210" t="s">
        <v>254</v>
      </c>
      <c r="U410" s="107">
        <v>6</v>
      </c>
      <c r="V410" s="109">
        <v>7</v>
      </c>
      <c r="W410" s="109">
        <v>6</v>
      </c>
      <c r="X410" s="109">
        <v>7</v>
      </c>
      <c r="Y410" s="109">
        <v>5</v>
      </c>
      <c r="Z410" s="109">
        <v>6</v>
      </c>
      <c r="AA410" s="109">
        <v>6</v>
      </c>
      <c r="AB410" s="113">
        <v>7</v>
      </c>
      <c r="AC410" s="212"/>
      <c r="AD410" s="212"/>
      <c r="AE410" s="212"/>
      <c r="AF410" s="212"/>
      <c r="AG410" s="212"/>
      <c r="AH410" s="212"/>
      <c r="AI410" s="212"/>
      <c r="AJ410" s="212"/>
      <c r="AK410" s="212"/>
    </row>
    <row r="411" spans="1:37" x14ac:dyDescent="0.25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00"/>
      <c r="S411" s="209"/>
      <c r="T411" s="232" t="s">
        <v>255</v>
      </c>
      <c r="U411" s="87">
        <v>6</v>
      </c>
      <c r="V411" s="123">
        <v>7</v>
      </c>
      <c r="W411" s="123">
        <v>6</v>
      </c>
      <c r="X411" s="123">
        <v>7</v>
      </c>
      <c r="Y411" s="123">
        <v>5</v>
      </c>
      <c r="Z411" s="123">
        <v>6</v>
      </c>
      <c r="AA411" s="123">
        <v>6</v>
      </c>
      <c r="AB411" s="88">
        <v>7</v>
      </c>
      <c r="AC411" s="212"/>
      <c r="AD411" s="212"/>
      <c r="AE411" s="212"/>
      <c r="AF411" s="212"/>
      <c r="AG411" s="212"/>
      <c r="AH411" s="212"/>
      <c r="AI411" s="212"/>
      <c r="AJ411" s="212"/>
      <c r="AK411" s="212"/>
    </row>
    <row r="412" spans="1:37" x14ac:dyDescent="0.25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00"/>
      <c r="S412" s="209"/>
      <c r="T412" s="210" t="s">
        <v>234</v>
      </c>
      <c r="U412" s="107">
        <v>6</v>
      </c>
      <c r="V412" s="109">
        <v>7</v>
      </c>
      <c r="W412" s="109">
        <v>6</v>
      </c>
      <c r="X412" s="109">
        <v>7</v>
      </c>
      <c r="Y412" s="109">
        <v>5</v>
      </c>
      <c r="Z412" s="109">
        <v>6</v>
      </c>
      <c r="AA412" s="109">
        <v>6</v>
      </c>
      <c r="AB412" s="113">
        <v>7</v>
      </c>
      <c r="AC412" s="212"/>
      <c r="AD412" s="212"/>
      <c r="AE412" s="212"/>
      <c r="AF412" s="212"/>
      <c r="AG412" s="212"/>
      <c r="AH412" s="212"/>
      <c r="AI412" s="212"/>
      <c r="AJ412" s="212"/>
      <c r="AK412" s="212"/>
    </row>
    <row r="413" spans="1:37" x14ac:dyDescent="0.25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00"/>
      <c r="S413" s="209"/>
      <c r="T413" s="232" t="s">
        <v>221</v>
      </c>
      <c r="U413" s="87">
        <v>6</v>
      </c>
      <c r="V413" s="123">
        <v>7</v>
      </c>
      <c r="W413" s="123">
        <v>6</v>
      </c>
      <c r="X413" s="123">
        <v>7</v>
      </c>
      <c r="Y413" s="123">
        <v>5</v>
      </c>
      <c r="Z413" s="123">
        <v>6</v>
      </c>
      <c r="AA413" s="123">
        <v>6</v>
      </c>
      <c r="AB413" s="88">
        <v>7</v>
      </c>
      <c r="AC413" s="212"/>
      <c r="AD413" s="212"/>
      <c r="AE413" s="212"/>
      <c r="AF413" s="212"/>
      <c r="AG413" s="212"/>
      <c r="AH413" s="212"/>
      <c r="AI413" s="212"/>
      <c r="AJ413" s="212"/>
      <c r="AK413" s="212"/>
    </row>
    <row r="414" spans="1:37" x14ac:dyDescent="0.25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00"/>
      <c r="S414" s="209"/>
      <c r="T414" s="210" t="s">
        <v>248</v>
      </c>
      <c r="U414" s="107">
        <v>6</v>
      </c>
      <c r="V414" s="109">
        <v>7</v>
      </c>
      <c r="W414" s="109">
        <v>6</v>
      </c>
      <c r="X414" s="109">
        <v>7</v>
      </c>
      <c r="Y414" s="109">
        <v>5</v>
      </c>
      <c r="Z414" s="109">
        <v>6</v>
      </c>
      <c r="AA414" s="109">
        <v>6</v>
      </c>
      <c r="AB414" s="113">
        <v>7</v>
      </c>
      <c r="AC414" s="212"/>
      <c r="AD414" s="212"/>
      <c r="AE414" s="212"/>
      <c r="AF414" s="212"/>
      <c r="AG414" s="212"/>
      <c r="AH414" s="212"/>
      <c r="AI414" s="212"/>
      <c r="AJ414" s="212"/>
      <c r="AK414" s="212"/>
    </row>
    <row r="415" spans="1:37" x14ac:dyDescent="0.25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00"/>
      <c r="S415" s="209"/>
      <c r="T415" s="232" t="s">
        <v>251</v>
      </c>
      <c r="U415" s="87">
        <v>6</v>
      </c>
      <c r="V415" s="123">
        <v>7</v>
      </c>
      <c r="W415" s="123">
        <v>6</v>
      </c>
      <c r="X415" s="123">
        <v>7</v>
      </c>
      <c r="Y415" s="123">
        <v>5</v>
      </c>
      <c r="Z415" s="123">
        <v>6</v>
      </c>
      <c r="AA415" s="123">
        <v>6</v>
      </c>
      <c r="AB415" s="88">
        <v>7</v>
      </c>
      <c r="AC415" s="212"/>
      <c r="AD415" s="212"/>
      <c r="AE415" s="212"/>
      <c r="AF415" s="212"/>
      <c r="AG415" s="212"/>
      <c r="AH415" s="212"/>
      <c r="AI415" s="212"/>
      <c r="AJ415" s="212"/>
      <c r="AK415" s="212"/>
    </row>
    <row r="416" spans="1:37" x14ac:dyDescent="0.25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00"/>
      <c r="S416" s="209"/>
      <c r="T416" s="210" t="s">
        <v>253</v>
      </c>
      <c r="U416" s="107">
        <v>6</v>
      </c>
      <c r="V416" s="109">
        <v>7</v>
      </c>
      <c r="W416" s="109">
        <v>6</v>
      </c>
      <c r="X416" s="109">
        <v>7</v>
      </c>
      <c r="Y416" s="109">
        <v>5</v>
      </c>
      <c r="Z416" s="109">
        <v>6</v>
      </c>
      <c r="AA416" s="109">
        <v>6</v>
      </c>
      <c r="AB416" s="113">
        <v>7</v>
      </c>
      <c r="AC416" s="212"/>
      <c r="AD416" s="212"/>
      <c r="AE416" s="212"/>
      <c r="AF416" s="212"/>
      <c r="AG416" s="212"/>
      <c r="AH416" s="212"/>
      <c r="AI416" s="212"/>
      <c r="AJ416" s="212"/>
      <c r="AK416" s="212"/>
    </row>
    <row r="417" spans="1:37" x14ac:dyDescent="0.25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00"/>
      <c r="S417" s="209"/>
      <c r="T417" s="232" t="s">
        <v>245</v>
      </c>
      <c r="U417" s="87">
        <v>6</v>
      </c>
      <c r="V417" s="123">
        <v>7</v>
      </c>
      <c r="W417" s="123">
        <v>6</v>
      </c>
      <c r="X417" s="123">
        <v>7</v>
      </c>
      <c r="Y417" s="123">
        <v>5</v>
      </c>
      <c r="Z417" s="123">
        <v>6</v>
      </c>
      <c r="AA417" s="123">
        <v>6</v>
      </c>
      <c r="AB417" s="88">
        <v>7</v>
      </c>
      <c r="AC417" s="212"/>
      <c r="AD417" s="212"/>
      <c r="AE417" s="212"/>
      <c r="AF417" s="212"/>
      <c r="AG417" s="212"/>
      <c r="AH417" s="212"/>
      <c r="AI417" s="212"/>
      <c r="AJ417" s="212"/>
      <c r="AK417" s="212"/>
    </row>
    <row r="418" spans="1:37" x14ac:dyDescent="0.25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00"/>
      <c r="S418" s="209"/>
      <c r="T418" s="210" t="s">
        <v>249</v>
      </c>
      <c r="U418" s="107">
        <v>6</v>
      </c>
      <c r="V418" s="109">
        <v>7</v>
      </c>
      <c r="W418" s="109">
        <v>6</v>
      </c>
      <c r="X418" s="109">
        <v>7</v>
      </c>
      <c r="Y418" s="109">
        <v>5</v>
      </c>
      <c r="Z418" s="109">
        <v>6</v>
      </c>
      <c r="AA418" s="109">
        <v>6</v>
      </c>
      <c r="AB418" s="113">
        <v>7</v>
      </c>
      <c r="AC418" s="212"/>
      <c r="AD418" s="212"/>
      <c r="AE418" s="212"/>
      <c r="AF418" s="212"/>
      <c r="AG418" s="212"/>
      <c r="AH418" s="212"/>
      <c r="AI418" s="212"/>
      <c r="AJ418" s="212"/>
      <c r="AK418" s="212"/>
    </row>
    <row r="419" spans="1:37" x14ac:dyDescent="0.25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00"/>
      <c r="S419" s="209" t="s">
        <v>288</v>
      </c>
      <c r="T419" s="232" t="s">
        <v>247</v>
      </c>
      <c r="U419" s="87">
        <v>6</v>
      </c>
      <c r="V419" s="123">
        <v>7</v>
      </c>
      <c r="W419" s="123">
        <v>6</v>
      </c>
      <c r="X419" s="123">
        <v>7</v>
      </c>
      <c r="Y419" s="123">
        <v>5</v>
      </c>
      <c r="Z419" s="123">
        <v>6</v>
      </c>
      <c r="AA419" s="123">
        <v>6</v>
      </c>
      <c r="AB419" s="88">
        <v>7</v>
      </c>
      <c r="AC419" s="212"/>
      <c r="AD419" s="212"/>
      <c r="AE419" s="212"/>
      <c r="AF419" s="212"/>
      <c r="AG419" s="212"/>
      <c r="AH419" s="212"/>
      <c r="AI419" s="212"/>
      <c r="AJ419" s="212"/>
      <c r="AK419" s="212"/>
    </row>
    <row r="420" spans="1:37" x14ac:dyDescent="0.25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00"/>
      <c r="S420" s="209"/>
      <c r="T420" s="210" t="s">
        <v>250</v>
      </c>
      <c r="U420" s="107">
        <v>6</v>
      </c>
      <c r="V420" s="109">
        <v>7</v>
      </c>
      <c r="W420" s="109">
        <v>6</v>
      </c>
      <c r="X420" s="109">
        <v>7</v>
      </c>
      <c r="Y420" s="109">
        <v>5</v>
      </c>
      <c r="Z420" s="109">
        <v>6</v>
      </c>
      <c r="AA420" s="109">
        <v>6</v>
      </c>
      <c r="AB420" s="113">
        <v>7</v>
      </c>
      <c r="AC420" s="212"/>
      <c r="AD420" s="212"/>
      <c r="AE420" s="212"/>
      <c r="AF420" s="212"/>
      <c r="AG420" s="212"/>
      <c r="AH420" s="212"/>
      <c r="AI420" s="212"/>
      <c r="AJ420" s="212"/>
      <c r="AK420" s="212"/>
    </row>
    <row r="421" spans="1:37" x14ac:dyDescent="0.25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00"/>
      <c r="S421" s="209"/>
      <c r="T421" s="232" t="s">
        <v>232</v>
      </c>
      <c r="U421" s="87">
        <v>6</v>
      </c>
      <c r="V421" s="123">
        <v>7</v>
      </c>
      <c r="W421" s="123">
        <v>6</v>
      </c>
      <c r="X421" s="123">
        <v>7</v>
      </c>
      <c r="Y421" s="123">
        <v>5</v>
      </c>
      <c r="Z421" s="123">
        <v>6</v>
      </c>
      <c r="AA421" s="123">
        <v>6</v>
      </c>
      <c r="AB421" s="88">
        <v>7</v>
      </c>
      <c r="AC421" s="212"/>
      <c r="AD421" s="212"/>
      <c r="AE421" s="212"/>
      <c r="AF421" s="212"/>
      <c r="AG421" s="212"/>
      <c r="AH421" s="212"/>
      <c r="AI421" s="212"/>
      <c r="AJ421" s="212"/>
      <c r="AK421" s="212"/>
    </row>
    <row r="422" spans="1:37" x14ac:dyDescent="0.25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00"/>
      <c r="S422" s="209"/>
      <c r="T422" s="210" t="s">
        <v>254</v>
      </c>
      <c r="U422" s="107">
        <v>6</v>
      </c>
      <c r="V422" s="109">
        <v>7</v>
      </c>
      <c r="W422" s="109">
        <v>6</v>
      </c>
      <c r="X422" s="109">
        <v>7</v>
      </c>
      <c r="Y422" s="109">
        <v>5</v>
      </c>
      <c r="Z422" s="109">
        <v>6</v>
      </c>
      <c r="AA422" s="109">
        <v>6</v>
      </c>
      <c r="AB422" s="113">
        <v>7</v>
      </c>
      <c r="AC422" s="212"/>
      <c r="AD422" s="212"/>
      <c r="AE422" s="212"/>
      <c r="AF422" s="212"/>
      <c r="AG422" s="212"/>
      <c r="AH422" s="212"/>
      <c r="AI422" s="212"/>
      <c r="AJ422" s="212"/>
      <c r="AK422" s="212"/>
    </row>
    <row r="423" spans="1:37" x14ac:dyDescent="0.25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00"/>
      <c r="S423" s="209"/>
      <c r="T423" s="232" t="s">
        <v>255</v>
      </c>
      <c r="U423" s="87">
        <v>6</v>
      </c>
      <c r="V423" s="123">
        <v>7</v>
      </c>
      <c r="W423" s="123">
        <v>6</v>
      </c>
      <c r="X423" s="123">
        <v>7</v>
      </c>
      <c r="Y423" s="123">
        <v>5</v>
      </c>
      <c r="Z423" s="123">
        <v>6</v>
      </c>
      <c r="AA423" s="123">
        <v>6</v>
      </c>
      <c r="AB423" s="88">
        <v>7</v>
      </c>
      <c r="AC423" s="212"/>
      <c r="AD423" s="212"/>
      <c r="AE423" s="212"/>
      <c r="AF423" s="212"/>
      <c r="AG423" s="212"/>
      <c r="AH423" s="212"/>
      <c r="AI423" s="212"/>
      <c r="AJ423" s="212"/>
      <c r="AK423" s="212"/>
    </row>
    <row r="424" spans="1:37" x14ac:dyDescent="0.25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00"/>
      <c r="S424" s="209"/>
      <c r="T424" s="210" t="s">
        <v>234</v>
      </c>
      <c r="U424" s="107">
        <v>6</v>
      </c>
      <c r="V424" s="109">
        <v>7</v>
      </c>
      <c r="W424" s="109">
        <v>6</v>
      </c>
      <c r="X424" s="109">
        <v>7</v>
      </c>
      <c r="Y424" s="109">
        <v>5</v>
      </c>
      <c r="Z424" s="109">
        <v>6</v>
      </c>
      <c r="AA424" s="109">
        <v>6</v>
      </c>
      <c r="AB424" s="113">
        <v>7</v>
      </c>
      <c r="AC424" s="212"/>
      <c r="AD424" s="212"/>
      <c r="AE424" s="212"/>
      <c r="AF424" s="212"/>
      <c r="AG424" s="212"/>
      <c r="AH424" s="212"/>
      <c r="AI424" s="212"/>
      <c r="AJ424" s="212"/>
      <c r="AK424" s="212"/>
    </row>
    <row r="425" spans="1:37" x14ac:dyDescent="0.25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00"/>
      <c r="S425" s="209"/>
      <c r="T425" s="232" t="s">
        <v>221</v>
      </c>
      <c r="U425" s="87">
        <v>6</v>
      </c>
      <c r="V425" s="123">
        <v>7</v>
      </c>
      <c r="W425" s="123">
        <v>6</v>
      </c>
      <c r="X425" s="123">
        <v>7</v>
      </c>
      <c r="Y425" s="123">
        <v>5</v>
      </c>
      <c r="Z425" s="123">
        <v>6</v>
      </c>
      <c r="AA425" s="123">
        <v>6</v>
      </c>
      <c r="AB425" s="88">
        <v>7</v>
      </c>
      <c r="AC425" s="212"/>
      <c r="AD425" s="212"/>
      <c r="AE425" s="212"/>
      <c r="AF425" s="212"/>
      <c r="AG425" s="212"/>
      <c r="AH425" s="212"/>
      <c r="AI425" s="212"/>
      <c r="AJ425" s="212"/>
      <c r="AK425" s="212"/>
    </row>
    <row r="426" spans="1:37" x14ac:dyDescent="0.25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00"/>
      <c r="S426" s="209"/>
      <c r="T426" s="210" t="s">
        <v>248</v>
      </c>
      <c r="U426" s="107">
        <v>6</v>
      </c>
      <c r="V426" s="109">
        <v>7</v>
      </c>
      <c r="W426" s="109">
        <v>6</v>
      </c>
      <c r="X426" s="109">
        <v>7</v>
      </c>
      <c r="Y426" s="109">
        <v>5</v>
      </c>
      <c r="Z426" s="109">
        <v>6</v>
      </c>
      <c r="AA426" s="109">
        <v>6</v>
      </c>
      <c r="AB426" s="113">
        <v>7</v>
      </c>
      <c r="AC426" s="212"/>
      <c r="AD426" s="212"/>
      <c r="AE426" s="212"/>
      <c r="AF426" s="212"/>
      <c r="AG426" s="212"/>
      <c r="AH426" s="212"/>
      <c r="AI426" s="212"/>
      <c r="AJ426" s="212"/>
      <c r="AK426" s="212"/>
    </row>
    <row r="427" spans="1:37" x14ac:dyDescent="0.25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00"/>
      <c r="S427" s="209"/>
      <c r="T427" s="232" t="s">
        <v>251</v>
      </c>
      <c r="U427" s="87">
        <v>6</v>
      </c>
      <c r="V427" s="123">
        <v>7</v>
      </c>
      <c r="W427" s="123">
        <v>6</v>
      </c>
      <c r="X427" s="123">
        <v>7</v>
      </c>
      <c r="Y427" s="123">
        <v>5</v>
      </c>
      <c r="Z427" s="123">
        <v>6</v>
      </c>
      <c r="AA427" s="123">
        <v>6</v>
      </c>
      <c r="AB427" s="88">
        <v>7</v>
      </c>
      <c r="AC427" s="212"/>
      <c r="AD427" s="212"/>
      <c r="AE427" s="212"/>
      <c r="AF427" s="212"/>
      <c r="AG427" s="212"/>
      <c r="AH427" s="212"/>
      <c r="AI427" s="212"/>
      <c r="AJ427" s="212"/>
      <c r="AK427" s="212"/>
    </row>
    <row r="428" spans="1:37" x14ac:dyDescent="0.25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00"/>
      <c r="S428" s="209"/>
      <c r="T428" s="210" t="s">
        <v>253</v>
      </c>
      <c r="U428" s="107">
        <v>6</v>
      </c>
      <c r="V428" s="109">
        <v>7</v>
      </c>
      <c r="W428" s="109">
        <v>6</v>
      </c>
      <c r="X428" s="109">
        <v>7</v>
      </c>
      <c r="Y428" s="109">
        <v>5</v>
      </c>
      <c r="Z428" s="109">
        <v>6</v>
      </c>
      <c r="AA428" s="109">
        <v>6</v>
      </c>
      <c r="AB428" s="113">
        <v>7</v>
      </c>
      <c r="AC428" s="212"/>
      <c r="AD428" s="212"/>
      <c r="AE428" s="212"/>
      <c r="AF428" s="212"/>
      <c r="AG428" s="212"/>
      <c r="AH428" s="212"/>
      <c r="AI428" s="212"/>
      <c r="AJ428" s="212"/>
      <c r="AK428" s="212"/>
    </row>
    <row r="429" spans="1:37" x14ac:dyDescent="0.25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00"/>
      <c r="S429" s="209"/>
      <c r="T429" s="232" t="s">
        <v>245</v>
      </c>
      <c r="U429" s="87">
        <v>6</v>
      </c>
      <c r="V429" s="123">
        <v>7</v>
      </c>
      <c r="W429" s="123">
        <v>6</v>
      </c>
      <c r="X429" s="123">
        <v>7</v>
      </c>
      <c r="Y429" s="123">
        <v>5</v>
      </c>
      <c r="Z429" s="123">
        <v>6</v>
      </c>
      <c r="AA429" s="123">
        <v>6</v>
      </c>
      <c r="AB429" s="88">
        <v>7</v>
      </c>
      <c r="AC429" s="212"/>
      <c r="AD429" s="212"/>
      <c r="AE429" s="212"/>
      <c r="AF429" s="212"/>
      <c r="AG429" s="212"/>
      <c r="AH429" s="212"/>
      <c r="AI429" s="212"/>
      <c r="AJ429" s="212"/>
      <c r="AK429" s="212"/>
    </row>
    <row r="430" spans="1:37" x14ac:dyDescent="0.25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00"/>
      <c r="S430" s="209"/>
      <c r="T430" s="210" t="s">
        <v>249</v>
      </c>
      <c r="U430" s="107">
        <v>6</v>
      </c>
      <c r="V430" s="109">
        <v>7</v>
      </c>
      <c r="W430" s="109">
        <v>6</v>
      </c>
      <c r="X430" s="109">
        <v>7</v>
      </c>
      <c r="Y430" s="109">
        <v>5</v>
      </c>
      <c r="Z430" s="109">
        <v>6</v>
      </c>
      <c r="AA430" s="109">
        <v>6</v>
      </c>
      <c r="AB430" s="113">
        <v>7</v>
      </c>
      <c r="AC430" s="212"/>
      <c r="AD430" s="212"/>
      <c r="AE430" s="212"/>
      <c r="AF430" s="212"/>
      <c r="AG430" s="212"/>
      <c r="AH430" s="212"/>
      <c r="AI430" s="212"/>
      <c r="AJ430" s="212"/>
      <c r="AK430" s="212"/>
    </row>
    <row r="431" spans="1:37" x14ac:dyDescent="0.25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00"/>
      <c r="S431" s="209" t="s">
        <v>289</v>
      </c>
      <c r="T431" s="232" t="s">
        <v>247</v>
      </c>
      <c r="U431" s="87">
        <v>6</v>
      </c>
      <c r="V431" s="123" t="s">
        <v>220</v>
      </c>
      <c r="W431" s="123">
        <v>6</v>
      </c>
      <c r="X431" s="123" t="s">
        <v>220</v>
      </c>
      <c r="Y431" s="123">
        <v>5</v>
      </c>
      <c r="Z431" s="123" t="s">
        <v>220</v>
      </c>
      <c r="AA431" s="123">
        <v>6</v>
      </c>
      <c r="AB431" s="88" t="s">
        <v>220</v>
      </c>
      <c r="AC431" s="212"/>
      <c r="AD431" s="212"/>
      <c r="AE431" s="212"/>
      <c r="AF431" s="212"/>
      <c r="AG431" s="212"/>
      <c r="AH431" s="212"/>
      <c r="AI431" s="212"/>
      <c r="AJ431" s="212"/>
      <c r="AK431" s="212"/>
    </row>
    <row r="432" spans="1:37" x14ac:dyDescent="0.25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00"/>
      <c r="S432" s="209"/>
      <c r="T432" s="210" t="s">
        <v>250</v>
      </c>
      <c r="U432" s="107">
        <v>6</v>
      </c>
      <c r="V432" s="109" t="s">
        <v>220</v>
      </c>
      <c r="W432" s="109">
        <v>6</v>
      </c>
      <c r="X432" s="109" t="s">
        <v>220</v>
      </c>
      <c r="Y432" s="109">
        <v>5</v>
      </c>
      <c r="Z432" s="109" t="s">
        <v>220</v>
      </c>
      <c r="AA432" s="109">
        <v>6</v>
      </c>
      <c r="AB432" s="113" t="s">
        <v>220</v>
      </c>
      <c r="AC432" s="212"/>
      <c r="AD432" s="212"/>
      <c r="AE432" s="212"/>
      <c r="AF432" s="212"/>
      <c r="AG432" s="212"/>
      <c r="AH432" s="212"/>
      <c r="AI432" s="212"/>
      <c r="AJ432" s="212"/>
      <c r="AK432" s="212"/>
    </row>
    <row r="433" spans="1:37" x14ac:dyDescent="0.25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00"/>
      <c r="S433" s="209"/>
      <c r="T433" s="232" t="s">
        <v>232</v>
      </c>
      <c r="U433" s="87">
        <v>6</v>
      </c>
      <c r="V433" s="123" t="s">
        <v>220</v>
      </c>
      <c r="W433" s="123">
        <v>6</v>
      </c>
      <c r="X433" s="123" t="s">
        <v>220</v>
      </c>
      <c r="Y433" s="123">
        <v>5</v>
      </c>
      <c r="Z433" s="123" t="s">
        <v>220</v>
      </c>
      <c r="AA433" s="123">
        <v>6</v>
      </c>
      <c r="AB433" s="88" t="s">
        <v>220</v>
      </c>
      <c r="AC433" s="212"/>
      <c r="AD433" s="212"/>
      <c r="AE433" s="212"/>
      <c r="AF433" s="212"/>
      <c r="AG433" s="212"/>
      <c r="AH433" s="212"/>
      <c r="AI433" s="212"/>
      <c r="AJ433" s="212"/>
      <c r="AK433" s="212"/>
    </row>
    <row r="434" spans="1:37" x14ac:dyDescent="0.25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00"/>
      <c r="S434" s="209"/>
      <c r="T434" s="210" t="s">
        <v>254</v>
      </c>
      <c r="U434" s="107">
        <v>6</v>
      </c>
      <c r="V434" s="109" t="s">
        <v>220</v>
      </c>
      <c r="W434" s="109">
        <v>6</v>
      </c>
      <c r="X434" s="109" t="s">
        <v>220</v>
      </c>
      <c r="Y434" s="109">
        <v>5</v>
      </c>
      <c r="Z434" s="109" t="s">
        <v>220</v>
      </c>
      <c r="AA434" s="109">
        <v>6</v>
      </c>
      <c r="AB434" s="113" t="s">
        <v>220</v>
      </c>
      <c r="AC434" s="212"/>
      <c r="AD434" s="212"/>
      <c r="AE434" s="212"/>
      <c r="AF434" s="212"/>
      <c r="AG434" s="212"/>
      <c r="AH434" s="212"/>
      <c r="AI434" s="212"/>
      <c r="AJ434" s="212"/>
      <c r="AK434" s="212"/>
    </row>
    <row r="435" spans="1:37" x14ac:dyDescent="0.25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00"/>
      <c r="S435" s="209"/>
      <c r="T435" s="232" t="s">
        <v>255</v>
      </c>
      <c r="U435" s="87">
        <v>6</v>
      </c>
      <c r="V435" s="123" t="s">
        <v>220</v>
      </c>
      <c r="W435" s="123">
        <v>6</v>
      </c>
      <c r="X435" s="123" t="s">
        <v>220</v>
      </c>
      <c r="Y435" s="123">
        <v>5</v>
      </c>
      <c r="Z435" s="123" t="s">
        <v>220</v>
      </c>
      <c r="AA435" s="123">
        <v>6</v>
      </c>
      <c r="AB435" s="88" t="s">
        <v>220</v>
      </c>
      <c r="AC435" s="212"/>
      <c r="AD435" s="212"/>
      <c r="AE435" s="212"/>
      <c r="AF435" s="212"/>
      <c r="AG435" s="212"/>
      <c r="AH435" s="212"/>
      <c r="AI435" s="212"/>
      <c r="AJ435" s="212"/>
      <c r="AK435" s="212"/>
    </row>
    <row r="436" spans="1:37" x14ac:dyDescent="0.25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00"/>
      <c r="S436" s="209"/>
      <c r="T436" s="210" t="s">
        <v>234</v>
      </c>
      <c r="U436" s="107">
        <v>6</v>
      </c>
      <c r="V436" s="109" t="s">
        <v>220</v>
      </c>
      <c r="W436" s="109">
        <v>6</v>
      </c>
      <c r="X436" s="109" t="s">
        <v>220</v>
      </c>
      <c r="Y436" s="109">
        <v>5</v>
      </c>
      <c r="Z436" s="109" t="s">
        <v>220</v>
      </c>
      <c r="AA436" s="109">
        <v>6</v>
      </c>
      <c r="AB436" s="113" t="s">
        <v>220</v>
      </c>
      <c r="AC436" s="212"/>
      <c r="AD436" s="212"/>
      <c r="AE436" s="212"/>
      <c r="AF436" s="212"/>
      <c r="AG436" s="212"/>
      <c r="AH436" s="212"/>
      <c r="AI436" s="212"/>
      <c r="AJ436" s="212"/>
      <c r="AK436" s="212"/>
    </row>
    <row r="437" spans="1:37" x14ac:dyDescent="0.25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00"/>
      <c r="S437" s="209"/>
      <c r="T437" s="232" t="s">
        <v>221</v>
      </c>
      <c r="U437" s="87">
        <v>6</v>
      </c>
      <c r="V437" s="123" t="s">
        <v>220</v>
      </c>
      <c r="W437" s="123">
        <v>6</v>
      </c>
      <c r="X437" s="123" t="s">
        <v>220</v>
      </c>
      <c r="Y437" s="123">
        <v>5</v>
      </c>
      <c r="Z437" s="123" t="s">
        <v>220</v>
      </c>
      <c r="AA437" s="123">
        <v>6</v>
      </c>
      <c r="AB437" s="88" t="s">
        <v>220</v>
      </c>
      <c r="AC437" s="212"/>
      <c r="AD437" s="212"/>
      <c r="AE437" s="212"/>
      <c r="AF437" s="212"/>
      <c r="AG437" s="212"/>
      <c r="AH437" s="212"/>
      <c r="AI437" s="212"/>
      <c r="AJ437" s="212"/>
      <c r="AK437" s="212"/>
    </row>
    <row r="438" spans="1:37" x14ac:dyDescent="0.25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00"/>
      <c r="S438" s="209"/>
      <c r="T438" s="210" t="s">
        <v>248</v>
      </c>
      <c r="U438" s="107">
        <v>6</v>
      </c>
      <c r="V438" s="109" t="s">
        <v>220</v>
      </c>
      <c r="W438" s="109">
        <v>6</v>
      </c>
      <c r="X438" s="109" t="s">
        <v>220</v>
      </c>
      <c r="Y438" s="109">
        <v>5</v>
      </c>
      <c r="Z438" s="109" t="s">
        <v>220</v>
      </c>
      <c r="AA438" s="109">
        <v>6</v>
      </c>
      <c r="AB438" s="113" t="s">
        <v>220</v>
      </c>
      <c r="AC438" s="212"/>
      <c r="AD438" s="212"/>
      <c r="AE438" s="212"/>
      <c r="AF438" s="212"/>
      <c r="AG438" s="212"/>
      <c r="AH438" s="212"/>
      <c r="AI438" s="212"/>
      <c r="AJ438" s="212"/>
      <c r="AK438" s="212"/>
    </row>
    <row r="439" spans="1:37" x14ac:dyDescent="0.25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00"/>
      <c r="S439" s="209"/>
      <c r="T439" s="232" t="s">
        <v>251</v>
      </c>
      <c r="U439" s="87">
        <v>6</v>
      </c>
      <c r="V439" s="123" t="s">
        <v>220</v>
      </c>
      <c r="W439" s="123">
        <v>6</v>
      </c>
      <c r="X439" s="123" t="s">
        <v>220</v>
      </c>
      <c r="Y439" s="123">
        <v>5</v>
      </c>
      <c r="Z439" s="123" t="s">
        <v>220</v>
      </c>
      <c r="AA439" s="123">
        <v>6</v>
      </c>
      <c r="AB439" s="88" t="s">
        <v>220</v>
      </c>
      <c r="AC439" s="212"/>
      <c r="AD439" s="212"/>
      <c r="AE439" s="212"/>
      <c r="AF439" s="212"/>
      <c r="AG439" s="212"/>
      <c r="AH439" s="212"/>
      <c r="AI439" s="212"/>
      <c r="AJ439" s="212"/>
      <c r="AK439" s="212"/>
    </row>
    <row r="440" spans="1:37" x14ac:dyDescent="0.25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00"/>
      <c r="S440" s="209"/>
      <c r="T440" s="210" t="s">
        <v>253</v>
      </c>
      <c r="U440" s="107">
        <v>6</v>
      </c>
      <c r="V440" s="109" t="s">
        <v>220</v>
      </c>
      <c r="W440" s="109">
        <v>6</v>
      </c>
      <c r="X440" s="109" t="s">
        <v>220</v>
      </c>
      <c r="Y440" s="109">
        <v>5</v>
      </c>
      <c r="Z440" s="109" t="s">
        <v>220</v>
      </c>
      <c r="AA440" s="109">
        <v>6</v>
      </c>
      <c r="AB440" s="113" t="s">
        <v>220</v>
      </c>
      <c r="AC440" s="212"/>
      <c r="AD440" s="212"/>
      <c r="AE440" s="212"/>
      <c r="AF440" s="212"/>
      <c r="AG440" s="212"/>
      <c r="AH440" s="212"/>
      <c r="AI440" s="212"/>
      <c r="AJ440" s="212"/>
      <c r="AK440" s="212"/>
    </row>
    <row r="441" spans="1:37" x14ac:dyDescent="0.25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00"/>
      <c r="S441" s="209"/>
      <c r="T441" s="232" t="s">
        <v>245</v>
      </c>
      <c r="U441" s="87">
        <v>6</v>
      </c>
      <c r="V441" s="123" t="s">
        <v>220</v>
      </c>
      <c r="W441" s="123">
        <v>6</v>
      </c>
      <c r="X441" s="123" t="s">
        <v>220</v>
      </c>
      <c r="Y441" s="123">
        <v>5</v>
      </c>
      <c r="Z441" s="123" t="s">
        <v>220</v>
      </c>
      <c r="AA441" s="123">
        <v>6</v>
      </c>
      <c r="AB441" s="88" t="s">
        <v>220</v>
      </c>
      <c r="AC441" s="212"/>
      <c r="AD441" s="212"/>
      <c r="AE441" s="212"/>
      <c r="AF441" s="212"/>
      <c r="AG441" s="212"/>
      <c r="AH441" s="212"/>
      <c r="AI441" s="212"/>
      <c r="AJ441" s="212"/>
      <c r="AK441" s="212"/>
    </row>
    <row r="442" spans="1:37" x14ac:dyDescent="0.25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00"/>
      <c r="S442" s="240"/>
      <c r="T442" s="228" t="s">
        <v>249</v>
      </c>
      <c r="U442" s="171">
        <v>6</v>
      </c>
      <c r="V442" s="172" t="s">
        <v>220</v>
      </c>
      <c r="W442" s="172">
        <v>6</v>
      </c>
      <c r="X442" s="172" t="s">
        <v>220</v>
      </c>
      <c r="Y442" s="172">
        <v>5</v>
      </c>
      <c r="Z442" s="172" t="s">
        <v>220</v>
      </c>
      <c r="AA442" s="172">
        <v>6</v>
      </c>
      <c r="AB442" s="173" t="s">
        <v>220</v>
      </c>
      <c r="AC442" s="212"/>
      <c r="AD442" s="212"/>
      <c r="AE442" s="212"/>
      <c r="AF442" s="212"/>
      <c r="AG442" s="212"/>
      <c r="AH442" s="212"/>
      <c r="AI442" s="212"/>
      <c r="AJ442" s="212"/>
      <c r="AK442" s="212"/>
    </row>
    <row r="443" spans="1:37" x14ac:dyDescent="0.25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00"/>
      <c r="S443" s="246"/>
      <c r="T443" s="247"/>
      <c r="U443" s="147"/>
      <c r="V443" s="119"/>
      <c r="W443" s="119"/>
      <c r="X443" s="119"/>
      <c r="Y443" s="119"/>
      <c r="Z443" s="119"/>
      <c r="AA443" s="119"/>
      <c r="AB443" s="119"/>
      <c r="AC443" s="212"/>
      <c r="AD443" s="212"/>
      <c r="AE443" s="212"/>
      <c r="AF443" s="212"/>
      <c r="AG443" s="212"/>
      <c r="AH443" s="212"/>
      <c r="AI443" s="212"/>
      <c r="AJ443" s="212"/>
      <c r="AK443" s="212"/>
    </row>
    <row r="444" spans="1:37" x14ac:dyDescent="0.25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00"/>
      <c r="S444" s="246"/>
      <c r="T444" s="247"/>
      <c r="U444" s="147"/>
      <c r="V444" s="147"/>
      <c r="W444" s="147"/>
      <c r="X444" s="147"/>
      <c r="Y444" s="147"/>
      <c r="Z444" s="147"/>
      <c r="AA444" s="147"/>
      <c r="AB444" s="147"/>
      <c r="AC444" s="212"/>
      <c r="AD444" s="212"/>
      <c r="AE444" s="212"/>
      <c r="AF444" s="212"/>
      <c r="AG444" s="212"/>
      <c r="AH444" s="212"/>
      <c r="AI444" s="212"/>
      <c r="AJ444" s="212"/>
      <c r="AK444" s="212"/>
    </row>
    <row r="445" spans="1:37" x14ac:dyDescent="0.25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00"/>
      <c r="S445" s="246"/>
      <c r="T445" s="247"/>
      <c r="U445" s="147"/>
      <c r="V445" s="147"/>
      <c r="W445" s="147"/>
      <c r="X445" s="147"/>
      <c r="Y445" s="147"/>
      <c r="Z445" s="147"/>
      <c r="AA445" s="147"/>
      <c r="AB445" s="147"/>
      <c r="AC445" s="212"/>
      <c r="AD445" s="212"/>
      <c r="AE445" s="212"/>
      <c r="AF445" s="212"/>
      <c r="AG445" s="212"/>
      <c r="AH445" s="212"/>
      <c r="AI445" s="212"/>
      <c r="AJ445" s="212"/>
      <c r="AK445" s="212"/>
    </row>
    <row r="446" spans="1:37" x14ac:dyDescent="0.25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00"/>
      <c r="S446" s="246"/>
      <c r="T446" s="247"/>
      <c r="U446" s="147"/>
      <c r="V446" s="147"/>
      <c r="W446" s="147"/>
      <c r="X446" s="147"/>
      <c r="Y446" s="147"/>
      <c r="Z446" s="147"/>
      <c r="AA446" s="147"/>
      <c r="AB446" s="147"/>
      <c r="AC446" s="212"/>
      <c r="AD446" s="212"/>
      <c r="AE446" s="212"/>
      <c r="AF446" s="212"/>
      <c r="AG446" s="212"/>
      <c r="AH446" s="212"/>
      <c r="AI446" s="212"/>
      <c r="AJ446" s="212"/>
      <c r="AK446" s="212"/>
    </row>
    <row r="447" spans="1:37" x14ac:dyDescent="0.25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00"/>
      <c r="S447" s="246"/>
      <c r="T447" s="247"/>
      <c r="U447" s="147"/>
      <c r="V447" s="147"/>
      <c r="W447" s="147"/>
      <c r="X447" s="147"/>
      <c r="Y447" s="147"/>
      <c r="Z447" s="147"/>
      <c r="AA447" s="147"/>
      <c r="AB447" s="147"/>
      <c r="AC447" s="212"/>
      <c r="AD447" s="212"/>
      <c r="AE447" s="212"/>
      <c r="AF447" s="212"/>
      <c r="AG447" s="212"/>
      <c r="AH447" s="212"/>
      <c r="AI447" s="212"/>
      <c r="AJ447" s="212"/>
      <c r="AK447" s="212"/>
    </row>
    <row r="448" spans="1:37" x14ac:dyDescent="0.25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00"/>
      <c r="S448" s="246"/>
      <c r="T448" s="247"/>
      <c r="U448" s="147"/>
      <c r="V448" s="147"/>
      <c r="W448" s="147"/>
      <c r="X448" s="147"/>
      <c r="Y448" s="147"/>
      <c r="Z448" s="147"/>
      <c r="AA448" s="147"/>
      <c r="AB448" s="147"/>
      <c r="AC448" s="212"/>
      <c r="AD448" s="212"/>
      <c r="AE448" s="212"/>
      <c r="AF448" s="212"/>
      <c r="AG448" s="212"/>
      <c r="AH448" s="212"/>
      <c r="AI448" s="212"/>
      <c r="AJ448" s="212"/>
      <c r="AK448" s="212"/>
    </row>
    <row r="449" spans="1:37" x14ac:dyDescent="0.25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00"/>
      <c r="S449" s="246"/>
      <c r="T449" s="247"/>
      <c r="U449" s="147"/>
      <c r="V449" s="147"/>
      <c r="W449" s="147"/>
      <c r="X449" s="147"/>
      <c r="Y449" s="147"/>
      <c r="Z449" s="147"/>
      <c r="AA449" s="147"/>
      <c r="AB449" s="147"/>
      <c r="AC449" s="212"/>
      <c r="AD449" s="212"/>
      <c r="AE449" s="212"/>
      <c r="AF449" s="212"/>
      <c r="AG449" s="212"/>
      <c r="AH449" s="212"/>
      <c r="AI449" s="212"/>
      <c r="AJ449" s="212"/>
      <c r="AK449" s="212"/>
    </row>
    <row r="450" spans="1:37" x14ac:dyDescent="0.25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00"/>
      <c r="S450" s="246"/>
      <c r="T450" s="247"/>
      <c r="U450" s="147"/>
      <c r="V450" s="147"/>
      <c r="W450" s="147"/>
      <c r="X450" s="147"/>
      <c r="Y450" s="147"/>
      <c r="Z450" s="147"/>
      <c r="AA450" s="147"/>
      <c r="AB450" s="147"/>
      <c r="AC450" s="212"/>
      <c r="AD450" s="212"/>
      <c r="AE450" s="212"/>
      <c r="AF450" s="212"/>
      <c r="AG450" s="212"/>
      <c r="AH450" s="212"/>
      <c r="AI450" s="212"/>
      <c r="AJ450" s="212"/>
      <c r="AK450" s="212"/>
    </row>
    <row r="451" spans="1:37" x14ac:dyDescent="0.25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00"/>
      <c r="S451" s="246"/>
      <c r="T451" s="247"/>
      <c r="U451" s="147"/>
      <c r="V451" s="147"/>
      <c r="W451" s="147"/>
      <c r="X451" s="147"/>
      <c r="Y451" s="147"/>
      <c r="Z451" s="147"/>
      <c r="AA451" s="147"/>
      <c r="AB451" s="147"/>
      <c r="AC451" s="212"/>
      <c r="AD451" s="212"/>
      <c r="AE451" s="212"/>
      <c r="AF451" s="212"/>
      <c r="AG451" s="212"/>
      <c r="AH451" s="212"/>
      <c r="AI451" s="212"/>
      <c r="AJ451" s="212"/>
      <c r="AK451" s="212"/>
    </row>
    <row r="452" spans="1:37" x14ac:dyDescent="0.25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00"/>
      <c r="S452" s="246"/>
      <c r="T452" s="247"/>
      <c r="U452" s="147"/>
      <c r="V452" s="147"/>
      <c r="W452" s="147"/>
      <c r="X452" s="147"/>
      <c r="Y452" s="147"/>
      <c r="Z452" s="147"/>
      <c r="AA452" s="147"/>
      <c r="AB452" s="147"/>
      <c r="AC452" s="212"/>
      <c r="AD452" s="212"/>
      <c r="AE452" s="212"/>
      <c r="AF452" s="212"/>
      <c r="AG452" s="212"/>
      <c r="AH452" s="212"/>
      <c r="AI452" s="212"/>
      <c r="AJ452" s="212"/>
      <c r="AK452" s="212"/>
    </row>
    <row r="453" spans="1:37" x14ac:dyDescent="0.25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00"/>
      <c r="S453" s="246"/>
      <c r="T453" s="247"/>
      <c r="U453" s="147"/>
      <c r="V453" s="147"/>
      <c r="W453" s="147"/>
      <c r="X453" s="147"/>
      <c r="Y453" s="147"/>
      <c r="Z453" s="147"/>
      <c r="AA453" s="147"/>
      <c r="AB453" s="147"/>
      <c r="AC453" s="212"/>
      <c r="AD453" s="212"/>
      <c r="AE453" s="212"/>
      <c r="AF453" s="212"/>
      <c r="AG453" s="212"/>
      <c r="AH453" s="212"/>
      <c r="AI453" s="212"/>
      <c r="AJ453" s="212"/>
      <c r="AK453" s="212"/>
    </row>
    <row r="454" spans="1:37" x14ac:dyDescent="0.25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00"/>
      <c r="S454" s="246"/>
      <c r="T454" s="247"/>
      <c r="U454" s="147"/>
      <c r="V454" s="147"/>
      <c r="W454" s="147"/>
      <c r="X454" s="147"/>
      <c r="Y454" s="147"/>
      <c r="Z454" s="147"/>
      <c r="AA454" s="147"/>
      <c r="AB454" s="147"/>
      <c r="AC454" s="212"/>
      <c r="AD454" s="212"/>
      <c r="AE454" s="212"/>
      <c r="AF454" s="212"/>
      <c r="AG454" s="212"/>
      <c r="AH454" s="212"/>
      <c r="AI454" s="212"/>
      <c r="AJ454" s="212"/>
      <c r="AK454" s="212"/>
    </row>
    <row r="455" spans="1:37" x14ac:dyDescent="0.25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00"/>
      <c r="S455" s="246"/>
      <c r="T455" s="247"/>
      <c r="U455" s="147"/>
      <c r="V455" s="147"/>
      <c r="W455" s="147"/>
      <c r="X455" s="147"/>
      <c r="Y455" s="147"/>
      <c r="Z455" s="147"/>
      <c r="AA455" s="147"/>
      <c r="AB455" s="147"/>
      <c r="AC455" s="212"/>
      <c r="AD455" s="212"/>
      <c r="AE455" s="212"/>
      <c r="AF455" s="212"/>
      <c r="AG455" s="212"/>
      <c r="AH455" s="212"/>
      <c r="AI455" s="212"/>
      <c r="AJ455" s="212"/>
      <c r="AK455" s="212"/>
    </row>
    <row r="456" spans="1:37" x14ac:dyDescent="0.25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00"/>
      <c r="S456" s="246"/>
      <c r="T456" s="247"/>
      <c r="U456" s="147"/>
      <c r="V456" s="147"/>
      <c r="W456" s="147"/>
      <c r="X456" s="147"/>
      <c r="Y456" s="147"/>
      <c r="Z456" s="147"/>
      <c r="AA456" s="147"/>
      <c r="AB456" s="147"/>
      <c r="AC456" s="212"/>
      <c r="AD456" s="212"/>
      <c r="AE456" s="212"/>
      <c r="AF456" s="212"/>
      <c r="AG456" s="212"/>
      <c r="AH456" s="212"/>
      <c r="AI456" s="212"/>
      <c r="AJ456" s="212"/>
      <c r="AK456" s="212"/>
    </row>
    <row r="457" spans="1:37" x14ac:dyDescent="0.25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00"/>
      <c r="S457" s="246"/>
      <c r="T457" s="247"/>
      <c r="U457" s="147"/>
      <c r="V457" s="147"/>
      <c r="W457" s="147"/>
      <c r="X457" s="147"/>
      <c r="Y457" s="147"/>
      <c r="Z457" s="147"/>
      <c r="AA457" s="147"/>
      <c r="AB457" s="147"/>
      <c r="AC457" s="212"/>
      <c r="AD457" s="212"/>
      <c r="AE457" s="212"/>
      <c r="AF457" s="212"/>
      <c r="AG457" s="212"/>
      <c r="AH457" s="212"/>
      <c r="AI457" s="212"/>
      <c r="AJ457" s="212"/>
      <c r="AK457" s="212"/>
    </row>
    <row r="458" spans="1:37" x14ac:dyDescent="0.25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00"/>
      <c r="S458" s="246"/>
      <c r="T458" s="247"/>
      <c r="U458" s="147"/>
      <c r="V458" s="147"/>
      <c r="W458" s="147"/>
      <c r="X458" s="147"/>
      <c r="Y458" s="147"/>
      <c r="Z458" s="147"/>
      <c r="AA458" s="147"/>
      <c r="AB458" s="147"/>
      <c r="AC458" s="212"/>
      <c r="AD458" s="212"/>
      <c r="AE458" s="212"/>
      <c r="AF458" s="212"/>
      <c r="AG458" s="212"/>
      <c r="AH458" s="212"/>
      <c r="AI458" s="212"/>
      <c r="AJ458" s="212"/>
      <c r="AK458" s="212"/>
    </row>
    <row r="459" spans="1:37" x14ac:dyDescent="0.25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00"/>
      <c r="S459" s="246"/>
      <c r="T459" s="247"/>
      <c r="U459" s="147"/>
      <c r="V459" s="147"/>
      <c r="W459" s="147"/>
      <c r="X459" s="147"/>
      <c r="Y459" s="147"/>
      <c r="Z459" s="147"/>
      <c r="AA459" s="147"/>
      <c r="AB459" s="147"/>
      <c r="AC459" s="212"/>
      <c r="AD459" s="212"/>
      <c r="AE459" s="212"/>
      <c r="AF459" s="212"/>
      <c r="AG459" s="212"/>
      <c r="AH459" s="212"/>
      <c r="AI459" s="212"/>
      <c r="AJ459" s="212"/>
      <c r="AK459" s="212"/>
    </row>
    <row r="460" spans="1:37" x14ac:dyDescent="0.25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00"/>
      <c r="S460" s="246"/>
      <c r="T460" s="247"/>
      <c r="U460" s="147"/>
      <c r="V460" s="147"/>
      <c r="W460" s="147"/>
      <c r="X460" s="147"/>
      <c r="Y460" s="147"/>
      <c r="Z460" s="147"/>
      <c r="AA460" s="147"/>
      <c r="AB460" s="147"/>
      <c r="AC460" s="212"/>
      <c r="AD460" s="212"/>
      <c r="AE460" s="212"/>
      <c r="AF460" s="212"/>
      <c r="AG460" s="212"/>
      <c r="AH460" s="212"/>
      <c r="AI460" s="212"/>
      <c r="AJ460" s="212"/>
      <c r="AK460" s="212"/>
    </row>
    <row r="461" spans="1:37" x14ac:dyDescent="0.25">
      <c r="S461" s="37"/>
      <c r="T461" s="37"/>
      <c r="U461" s="37"/>
      <c r="V461" s="37"/>
      <c r="W461" s="37"/>
      <c r="X461" s="37"/>
      <c r="Y461" s="37"/>
      <c r="Z461" s="37"/>
      <c r="AA461" s="37"/>
      <c r="AB461" s="37"/>
    </row>
    <row r="462" spans="1:37" x14ac:dyDescent="0.25">
      <c r="S462" s="248"/>
    </row>
    <row r="463" spans="1:37" ht="47.25" customHeight="1" x14ac:dyDescent="0.25">
      <c r="AH463" s="249"/>
    </row>
  </sheetData>
  <mergeCells count="152">
    <mergeCell ref="S395:S406"/>
    <mergeCell ref="S407:S418"/>
    <mergeCell ref="S419:S430"/>
    <mergeCell ref="S431:S442"/>
    <mergeCell ref="S443:S454"/>
    <mergeCell ref="S455:S460"/>
    <mergeCell ref="A347:A358"/>
    <mergeCell ref="I347:I358"/>
    <mergeCell ref="S347:S358"/>
    <mergeCell ref="S359:S370"/>
    <mergeCell ref="S371:S382"/>
    <mergeCell ref="S383:S394"/>
    <mergeCell ref="A323:A334"/>
    <mergeCell ref="I323:I334"/>
    <mergeCell ref="S323:S334"/>
    <mergeCell ref="A335:A346"/>
    <mergeCell ref="I335:I346"/>
    <mergeCell ref="S335:S346"/>
    <mergeCell ref="A299:A310"/>
    <mergeCell ref="I299:I310"/>
    <mergeCell ref="S299:S310"/>
    <mergeCell ref="A311:A322"/>
    <mergeCell ref="I311:I322"/>
    <mergeCell ref="S311:S322"/>
    <mergeCell ref="I263:I274"/>
    <mergeCell ref="S263:S274"/>
    <mergeCell ref="A275:A286"/>
    <mergeCell ref="I275:I286"/>
    <mergeCell ref="S275:S286"/>
    <mergeCell ref="A287:A298"/>
    <mergeCell ref="I287:I298"/>
    <mergeCell ref="S287:S298"/>
    <mergeCell ref="AD235:AD246"/>
    <mergeCell ref="A239:A250"/>
    <mergeCell ref="I239:I250"/>
    <mergeCell ref="S239:S250"/>
    <mergeCell ref="AD247:AD258"/>
    <mergeCell ref="A251:A262"/>
    <mergeCell ref="I251:I262"/>
    <mergeCell ref="S251:S262"/>
    <mergeCell ref="AD259:AD270"/>
    <mergeCell ref="A263:A274"/>
    <mergeCell ref="I203:I214"/>
    <mergeCell ref="S203:S214"/>
    <mergeCell ref="AD211:AD222"/>
    <mergeCell ref="A215:A226"/>
    <mergeCell ref="I215:I226"/>
    <mergeCell ref="S215:S226"/>
    <mergeCell ref="AD223:AD234"/>
    <mergeCell ref="A227:A238"/>
    <mergeCell ref="I227:I238"/>
    <mergeCell ref="S227:S238"/>
    <mergeCell ref="AD175:AD186"/>
    <mergeCell ref="A179:A190"/>
    <mergeCell ref="I179:I190"/>
    <mergeCell ref="S179:S190"/>
    <mergeCell ref="AD187:AD198"/>
    <mergeCell ref="A191:A202"/>
    <mergeCell ref="I191:I202"/>
    <mergeCell ref="S191:S202"/>
    <mergeCell ref="AD199:AD210"/>
    <mergeCell ref="A203:A214"/>
    <mergeCell ref="AD151:AD162"/>
    <mergeCell ref="A155:A166"/>
    <mergeCell ref="I155:I166"/>
    <mergeCell ref="S155:S166"/>
    <mergeCell ref="AI161:AI172"/>
    <mergeCell ref="AD163:AD174"/>
    <mergeCell ref="A167:A178"/>
    <mergeCell ref="I167:I178"/>
    <mergeCell ref="S167:S178"/>
    <mergeCell ref="AI173:AI184"/>
    <mergeCell ref="AD127:AD138"/>
    <mergeCell ref="A131:A142"/>
    <mergeCell ref="I131:I142"/>
    <mergeCell ref="S131:S142"/>
    <mergeCell ref="AI137:AI148"/>
    <mergeCell ref="AD139:AD150"/>
    <mergeCell ref="A143:A154"/>
    <mergeCell ref="I143:I154"/>
    <mergeCell ref="S143:S154"/>
    <mergeCell ref="AI149:AI160"/>
    <mergeCell ref="AD103:AD114"/>
    <mergeCell ref="A107:A118"/>
    <mergeCell ref="I107:I118"/>
    <mergeCell ref="S107:S118"/>
    <mergeCell ref="AI113:AI124"/>
    <mergeCell ref="AD115:AD126"/>
    <mergeCell ref="A119:A130"/>
    <mergeCell ref="I119:I130"/>
    <mergeCell ref="S119:S130"/>
    <mergeCell ref="AI125:AI136"/>
    <mergeCell ref="AD79:AD90"/>
    <mergeCell ref="A83:A94"/>
    <mergeCell ref="I83:I94"/>
    <mergeCell ref="S83:S94"/>
    <mergeCell ref="AI89:AI100"/>
    <mergeCell ref="AD91:AD102"/>
    <mergeCell ref="A95:A106"/>
    <mergeCell ref="I95:I106"/>
    <mergeCell ref="S95:S106"/>
    <mergeCell ref="AI101:AI112"/>
    <mergeCell ref="AD55:AD66"/>
    <mergeCell ref="A59:A70"/>
    <mergeCell ref="I59:I70"/>
    <mergeCell ref="S59:S70"/>
    <mergeCell ref="AI65:AI76"/>
    <mergeCell ref="AD67:AD78"/>
    <mergeCell ref="A71:A82"/>
    <mergeCell ref="I71:I82"/>
    <mergeCell ref="S71:S82"/>
    <mergeCell ref="AI77:AI88"/>
    <mergeCell ref="AD31:AD42"/>
    <mergeCell ref="A35:A46"/>
    <mergeCell ref="I35:I46"/>
    <mergeCell ref="S35:S46"/>
    <mergeCell ref="AI41:AI52"/>
    <mergeCell ref="AD43:AD54"/>
    <mergeCell ref="A47:A58"/>
    <mergeCell ref="I47:I58"/>
    <mergeCell ref="S47:S58"/>
    <mergeCell ref="AI53:AI64"/>
    <mergeCell ref="AD7:AD18"/>
    <mergeCell ref="A11:A22"/>
    <mergeCell ref="I11:I22"/>
    <mergeCell ref="S11:S22"/>
    <mergeCell ref="AI17:AI28"/>
    <mergeCell ref="AD19:AD30"/>
    <mergeCell ref="A23:A34"/>
    <mergeCell ref="I23:I34"/>
    <mergeCell ref="S23:S34"/>
    <mergeCell ref="AI29:AI40"/>
    <mergeCell ref="T3:T4"/>
    <mergeCell ref="AD3:AD4"/>
    <mergeCell ref="AE3:AE4"/>
    <mergeCell ref="AI3:AI4"/>
    <mergeCell ref="AJ3:AJ4"/>
    <mergeCell ref="A5:A10"/>
    <mergeCell ref="I5:I10"/>
    <mergeCell ref="S5:S10"/>
    <mergeCell ref="AD5:AD6"/>
    <mergeCell ref="AI5:AI16"/>
    <mergeCell ref="A2:G2"/>
    <mergeCell ref="I2:Q2"/>
    <mergeCell ref="S2:AB2"/>
    <mergeCell ref="AD2:AG2"/>
    <mergeCell ref="AI2:AK2"/>
    <mergeCell ref="A3:A4"/>
    <mergeCell ref="B3:B4"/>
    <mergeCell ref="I3:I4"/>
    <mergeCell ref="J3:J4"/>
    <mergeCell ref="S3:S4"/>
  </mergeCells>
  <hyperlinks>
    <hyperlink ref="C4" location="'SE index table'!E5" display="SE1A_M"/>
    <hyperlink ref="D4" location="'SE index table'!E7" display="SE1B_M"/>
    <hyperlink ref="E4" location="'SE index table'!E9" display="SE1C_M"/>
    <hyperlink ref="F4" location="'SE index table'!E11" display="SE1D_M"/>
    <hyperlink ref="G4" location="'SE index table'!E13" display="SE1E_M"/>
    <hyperlink ref="K4" location="'SE index table'!E15" display="SE1F_M"/>
    <hyperlink ref="L4" location="'SE index table'!E17" display="SE1G_M"/>
    <hyperlink ref="M4" location="'SE index table'!E19" display="SE1H_M"/>
    <hyperlink ref="N4" location="'SE index table'!E21" display="SE1I_M"/>
    <hyperlink ref="O4" location="'SE index table'!E23" display="SE1J_M"/>
    <hyperlink ref="P4" location="'SE index table'!E25" display="SE1K_M"/>
    <hyperlink ref="Q4" location="'SE index table'!E27" display="SE1L_M"/>
    <hyperlink ref="U4" location="'SE index table'!E31" display="SE2A_M"/>
    <hyperlink ref="V4" location="'SE index table'!E34" display="SE2B_M"/>
    <hyperlink ref="W4" location="'SE index table'!E37" display="SE2C_M"/>
    <hyperlink ref="X4" location="'SE index table'!E40" display="SE2D_M"/>
    <hyperlink ref="Y4" location="'SE index table'!E43" display="SE2E_M"/>
    <hyperlink ref="Z4" location="'SE index table'!E46" display="SE2F_M"/>
    <hyperlink ref="AA4" location="'SE index table'!E49" display="SE2G_M"/>
    <hyperlink ref="AB4" location="'SE index table'!E52" display="SE2H_M"/>
    <hyperlink ref="AF4" location="'SE index table'!E56" display="SE3A_M"/>
    <hyperlink ref="AG4" location="'SE index table'!E58" display="SE3B_M"/>
    <hyperlink ref="AK4" location="'SE index table'!E86" display="SE5T_M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zoomScale="97" zoomScaleNormal="97" workbookViewId="0">
      <selection activeCell="G5" sqref="G5"/>
    </sheetView>
  </sheetViews>
  <sheetFormatPr baseColWidth="10" defaultColWidth="9.140625" defaultRowHeight="15" x14ac:dyDescent="0.25"/>
  <cols>
    <col min="1" max="1" width="31" customWidth="1"/>
    <col min="2" max="2" width="17.140625" customWidth="1"/>
    <col min="3" max="3" width="16.140625" customWidth="1"/>
    <col min="4" max="4" width="26.140625" customWidth="1"/>
    <col min="5" max="5" width="15.7109375" customWidth="1"/>
    <col min="7" max="7" width="25.5703125" customWidth="1"/>
  </cols>
  <sheetData>
    <row r="1" spans="1:7" ht="15.75" customHeight="1" x14ac:dyDescent="0.25">
      <c r="A1" s="250" t="s">
        <v>290</v>
      </c>
      <c r="B1" s="251"/>
      <c r="C1" s="251"/>
      <c r="D1" s="251"/>
      <c r="E1" s="252"/>
      <c r="F1" s="4"/>
    </row>
    <row r="2" spans="1:7" ht="15.75" customHeight="1" x14ac:dyDescent="0.25">
      <c r="A2" s="253" t="s">
        <v>1</v>
      </c>
      <c r="B2" s="6" t="s">
        <v>2</v>
      </c>
      <c r="C2" s="6" t="s">
        <v>3</v>
      </c>
      <c r="D2" s="6" t="s">
        <v>4</v>
      </c>
      <c r="E2" s="254" t="s">
        <v>5</v>
      </c>
      <c r="G2" s="8"/>
    </row>
    <row r="3" spans="1:7" ht="15.75" customHeight="1" x14ac:dyDescent="0.25">
      <c r="A3" s="255" t="s">
        <v>6</v>
      </c>
      <c r="B3" s="10"/>
      <c r="C3" s="10"/>
      <c r="D3" s="10"/>
      <c r="E3" s="256" t="s">
        <v>291</v>
      </c>
      <c r="G3" s="12"/>
    </row>
    <row r="4" spans="1:7" ht="15.75" customHeight="1" x14ac:dyDescent="0.25">
      <c r="A4" s="257" t="s">
        <v>8</v>
      </c>
      <c r="B4" s="15" t="s">
        <v>292</v>
      </c>
      <c r="C4" s="15" t="s">
        <v>10</v>
      </c>
      <c r="D4" s="16" t="s">
        <v>293</v>
      </c>
      <c r="E4" s="258" t="s">
        <v>294</v>
      </c>
      <c r="G4" s="18"/>
    </row>
    <row r="5" spans="1:7" ht="15.75" customHeight="1" x14ac:dyDescent="0.25">
      <c r="A5" s="257"/>
      <c r="B5" s="15" t="s">
        <v>295</v>
      </c>
      <c r="C5" s="15" t="s">
        <v>14</v>
      </c>
      <c r="D5" s="19"/>
      <c r="E5" s="258" t="s">
        <v>296</v>
      </c>
      <c r="G5" s="18"/>
    </row>
    <row r="6" spans="1:7" ht="15.75" customHeight="1" x14ac:dyDescent="0.25">
      <c r="A6" s="257" t="s">
        <v>16</v>
      </c>
      <c r="B6" s="15" t="s">
        <v>292</v>
      </c>
      <c r="C6" s="15" t="s">
        <v>10</v>
      </c>
      <c r="D6" s="16" t="s">
        <v>293</v>
      </c>
      <c r="E6" s="258" t="s">
        <v>297</v>
      </c>
      <c r="G6" s="18"/>
    </row>
    <row r="7" spans="1:7" ht="15.75" customHeight="1" x14ac:dyDescent="0.25">
      <c r="A7" s="257"/>
      <c r="B7" s="14" t="s">
        <v>298</v>
      </c>
      <c r="C7" s="15" t="s">
        <v>14</v>
      </c>
      <c r="D7" s="19"/>
      <c r="E7" s="258" t="s">
        <v>296</v>
      </c>
      <c r="G7" s="18"/>
    </row>
    <row r="8" spans="1:7" ht="15.75" customHeight="1" x14ac:dyDescent="0.25">
      <c r="A8" s="257" t="s">
        <v>19</v>
      </c>
      <c r="B8" s="15" t="s">
        <v>292</v>
      </c>
      <c r="C8" s="15" t="s">
        <v>10</v>
      </c>
      <c r="D8" s="16" t="s">
        <v>293</v>
      </c>
      <c r="E8" s="258" t="s">
        <v>299</v>
      </c>
    </row>
    <row r="9" spans="1:7" ht="15.75" customHeight="1" x14ac:dyDescent="0.25">
      <c r="A9" s="257"/>
      <c r="B9" s="15" t="s">
        <v>295</v>
      </c>
      <c r="C9" s="15" t="s">
        <v>14</v>
      </c>
      <c r="D9" s="19"/>
      <c r="E9" s="258" t="s">
        <v>300</v>
      </c>
    </row>
    <row r="10" spans="1:7" ht="15.75" customHeight="1" x14ac:dyDescent="0.25">
      <c r="A10" s="257" t="s">
        <v>24</v>
      </c>
      <c r="B10" s="15" t="s">
        <v>292</v>
      </c>
      <c r="C10" s="15" t="s">
        <v>10</v>
      </c>
      <c r="D10" s="16" t="s">
        <v>293</v>
      </c>
      <c r="E10" s="258" t="s">
        <v>301</v>
      </c>
    </row>
    <row r="11" spans="1:7" ht="15.75" customHeight="1" x14ac:dyDescent="0.25">
      <c r="A11" s="257"/>
      <c r="B11" s="15" t="s">
        <v>295</v>
      </c>
      <c r="C11" s="15" t="s">
        <v>14</v>
      </c>
      <c r="D11" s="19"/>
      <c r="E11" s="258" t="s">
        <v>302</v>
      </c>
    </row>
    <row r="12" spans="1:7" ht="15.75" customHeight="1" x14ac:dyDescent="0.25">
      <c r="A12" s="257" t="s">
        <v>303</v>
      </c>
      <c r="B12" s="15" t="s">
        <v>292</v>
      </c>
      <c r="C12" s="15" t="s">
        <v>10</v>
      </c>
      <c r="D12" s="16" t="s">
        <v>293</v>
      </c>
      <c r="E12" s="258" t="s">
        <v>304</v>
      </c>
    </row>
    <row r="13" spans="1:7" ht="15.75" customHeight="1" x14ac:dyDescent="0.25">
      <c r="A13" s="257"/>
      <c r="B13" s="15" t="s">
        <v>295</v>
      </c>
      <c r="C13" s="15" t="s">
        <v>14</v>
      </c>
      <c r="D13" s="19"/>
      <c r="E13" s="258" t="s">
        <v>305</v>
      </c>
    </row>
    <row r="14" spans="1:7" ht="34.5" customHeight="1" x14ac:dyDescent="0.25">
      <c r="A14" s="32" t="s">
        <v>306</v>
      </c>
      <c r="B14" s="33" t="s">
        <v>307</v>
      </c>
      <c r="C14" s="33" t="s">
        <v>10</v>
      </c>
      <c r="D14" s="34" t="s">
        <v>293</v>
      </c>
      <c r="E14" s="258" t="s">
        <v>308</v>
      </c>
    </row>
    <row r="15" spans="1:7" ht="31.5" customHeight="1" x14ac:dyDescent="0.25">
      <c r="A15" s="32" t="s">
        <v>30</v>
      </c>
      <c r="B15" s="33" t="s">
        <v>298</v>
      </c>
      <c r="C15" s="33" t="s">
        <v>14</v>
      </c>
      <c r="D15" s="34" t="s">
        <v>293</v>
      </c>
      <c r="E15" s="258" t="s">
        <v>309</v>
      </c>
    </row>
    <row r="16" spans="1:7" ht="30" customHeight="1" x14ac:dyDescent="0.25">
      <c r="A16" s="32" t="s">
        <v>310</v>
      </c>
      <c r="B16" s="33" t="s">
        <v>311</v>
      </c>
      <c r="C16" s="33" t="s">
        <v>10</v>
      </c>
      <c r="D16" s="34" t="s">
        <v>293</v>
      </c>
      <c r="E16" s="258" t="s">
        <v>312</v>
      </c>
    </row>
    <row r="17" spans="1:5" ht="15.75" customHeight="1" x14ac:dyDescent="0.25">
      <c r="A17" s="257" t="s">
        <v>34</v>
      </c>
      <c r="B17" s="15" t="s">
        <v>307</v>
      </c>
      <c r="C17" s="15" t="s">
        <v>10</v>
      </c>
      <c r="D17" s="16" t="s">
        <v>293</v>
      </c>
      <c r="E17" s="258" t="s">
        <v>313</v>
      </c>
    </row>
    <row r="18" spans="1:5" ht="15.75" customHeight="1" x14ac:dyDescent="0.25">
      <c r="A18" s="257"/>
      <c r="B18" s="15" t="s">
        <v>298</v>
      </c>
      <c r="C18" s="15" t="s">
        <v>14</v>
      </c>
      <c r="D18" s="19"/>
      <c r="E18" s="258" t="s">
        <v>314</v>
      </c>
    </row>
    <row r="19" spans="1:5" ht="15.75" customHeight="1" x14ac:dyDescent="0.25">
      <c r="A19" s="257" t="s">
        <v>43</v>
      </c>
      <c r="B19" s="15" t="s">
        <v>307</v>
      </c>
      <c r="C19" s="15" t="s">
        <v>10</v>
      </c>
      <c r="D19" s="16" t="s">
        <v>293</v>
      </c>
      <c r="E19" s="258" t="s">
        <v>315</v>
      </c>
    </row>
    <row r="20" spans="1:5" ht="15.75" customHeight="1" x14ac:dyDescent="0.25">
      <c r="A20" s="257"/>
      <c r="B20" s="15" t="s">
        <v>298</v>
      </c>
      <c r="C20" s="15" t="s">
        <v>14</v>
      </c>
      <c r="D20" s="19"/>
      <c r="E20" s="258" t="s">
        <v>316</v>
      </c>
    </row>
    <row r="21" spans="1:5" ht="15.75" customHeight="1" x14ac:dyDescent="0.25">
      <c r="A21" s="257" t="s">
        <v>46</v>
      </c>
      <c r="B21" s="15" t="s">
        <v>307</v>
      </c>
      <c r="C21" s="15" t="s">
        <v>10</v>
      </c>
      <c r="D21" s="16" t="s">
        <v>293</v>
      </c>
      <c r="E21" s="258" t="s">
        <v>317</v>
      </c>
    </row>
    <row r="22" spans="1:5" ht="15.75" customHeight="1" x14ac:dyDescent="0.25">
      <c r="A22" s="257"/>
      <c r="B22" s="15" t="s">
        <v>298</v>
      </c>
      <c r="C22" s="15" t="s">
        <v>14</v>
      </c>
      <c r="D22" s="19"/>
      <c r="E22" s="258" t="s">
        <v>318</v>
      </c>
    </row>
    <row r="23" spans="1:5" ht="15.75" customHeight="1" x14ac:dyDescent="0.25">
      <c r="A23" s="257" t="s">
        <v>319</v>
      </c>
      <c r="B23" s="15" t="s">
        <v>320</v>
      </c>
      <c r="C23" s="15" t="s">
        <v>10</v>
      </c>
      <c r="D23" s="22" t="s">
        <v>51</v>
      </c>
      <c r="E23" s="258" t="s">
        <v>321</v>
      </c>
    </row>
    <row r="24" spans="1:5" ht="15.75" customHeight="1" x14ac:dyDescent="0.25">
      <c r="A24" s="257"/>
      <c r="B24" s="15" t="s">
        <v>322</v>
      </c>
      <c r="C24" s="15" t="s">
        <v>14</v>
      </c>
      <c r="D24" s="23" t="s">
        <v>51</v>
      </c>
      <c r="E24" s="258" t="s">
        <v>323</v>
      </c>
    </row>
    <row r="25" spans="1:5" ht="15.75" customHeight="1" x14ac:dyDescent="0.25">
      <c r="A25" s="257" t="s">
        <v>324</v>
      </c>
      <c r="B25" s="15" t="s">
        <v>320</v>
      </c>
      <c r="C25" s="15" t="s">
        <v>10</v>
      </c>
      <c r="D25" s="22" t="s">
        <v>51</v>
      </c>
      <c r="E25" s="258" t="s">
        <v>325</v>
      </c>
    </row>
    <row r="26" spans="1:5" ht="15.75" customHeight="1" x14ac:dyDescent="0.25">
      <c r="A26" s="257"/>
      <c r="B26" s="15" t="s">
        <v>322</v>
      </c>
      <c r="C26" s="15" t="s">
        <v>14</v>
      </c>
      <c r="D26" s="23" t="s">
        <v>51</v>
      </c>
      <c r="E26" s="258" t="s">
        <v>326</v>
      </c>
    </row>
    <row r="27" spans="1:5" ht="15.75" customHeight="1" x14ac:dyDescent="0.25">
      <c r="A27" s="255" t="s">
        <v>54</v>
      </c>
      <c r="B27" s="10"/>
      <c r="C27" s="10"/>
      <c r="D27" s="10"/>
      <c r="E27" s="256" t="s">
        <v>327</v>
      </c>
    </row>
    <row r="28" spans="1:5" ht="15.75" customHeight="1" x14ac:dyDescent="0.25">
      <c r="A28" s="259" t="s">
        <v>328</v>
      </c>
      <c r="B28" s="14" t="s">
        <v>329</v>
      </c>
      <c r="C28" s="15" t="s">
        <v>57</v>
      </c>
      <c r="D28" s="25" t="s">
        <v>58</v>
      </c>
      <c r="E28" s="258" t="s">
        <v>330</v>
      </c>
    </row>
    <row r="29" spans="1:5" ht="15.75" customHeight="1" x14ac:dyDescent="0.25">
      <c r="A29" s="260"/>
      <c r="B29" s="14" t="s">
        <v>329</v>
      </c>
      <c r="C29" s="15" t="s">
        <v>10</v>
      </c>
      <c r="D29" s="30" t="s">
        <v>60</v>
      </c>
      <c r="E29" s="258" t="s">
        <v>331</v>
      </c>
    </row>
    <row r="30" spans="1:5" ht="15.75" customHeight="1" x14ac:dyDescent="0.25">
      <c r="A30" s="261"/>
      <c r="B30" s="14" t="s">
        <v>332</v>
      </c>
      <c r="C30" s="15" t="s">
        <v>14</v>
      </c>
      <c r="D30" s="31"/>
      <c r="E30" s="258" t="s">
        <v>333</v>
      </c>
    </row>
    <row r="31" spans="1:5" ht="15.75" customHeight="1" x14ac:dyDescent="0.25">
      <c r="A31" s="259" t="s">
        <v>334</v>
      </c>
      <c r="B31" s="14" t="s">
        <v>329</v>
      </c>
      <c r="C31" s="15" t="s">
        <v>57</v>
      </c>
      <c r="D31" s="25" t="s">
        <v>58</v>
      </c>
      <c r="E31" s="258" t="s">
        <v>335</v>
      </c>
    </row>
    <row r="32" spans="1:5" ht="15.75" customHeight="1" x14ac:dyDescent="0.25">
      <c r="A32" s="260"/>
      <c r="B32" s="14" t="s">
        <v>329</v>
      </c>
      <c r="C32" s="15" t="s">
        <v>10</v>
      </c>
      <c r="D32" s="30" t="s">
        <v>60</v>
      </c>
      <c r="E32" s="258" t="s">
        <v>336</v>
      </c>
    </row>
    <row r="33" spans="1:7" ht="15.75" customHeight="1" x14ac:dyDescent="0.25">
      <c r="A33" s="261"/>
      <c r="B33" s="14" t="s">
        <v>332</v>
      </c>
      <c r="C33" s="15" t="s">
        <v>14</v>
      </c>
      <c r="D33" s="31"/>
      <c r="E33" s="258" t="s">
        <v>337</v>
      </c>
    </row>
    <row r="34" spans="1:7" ht="15.75" customHeight="1" x14ac:dyDescent="0.25">
      <c r="A34" s="259" t="s">
        <v>338</v>
      </c>
      <c r="B34" s="14" t="s">
        <v>329</v>
      </c>
      <c r="C34" s="15" t="s">
        <v>57</v>
      </c>
      <c r="D34" s="25" t="s">
        <v>58</v>
      </c>
      <c r="E34" s="258" t="s">
        <v>339</v>
      </c>
    </row>
    <row r="35" spans="1:7" ht="15.75" customHeight="1" x14ac:dyDescent="0.25">
      <c r="A35" s="260"/>
      <c r="B35" s="14" t="s">
        <v>329</v>
      </c>
      <c r="C35" s="15" t="s">
        <v>10</v>
      </c>
      <c r="D35" s="30" t="s">
        <v>60</v>
      </c>
      <c r="E35" s="258" t="s">
        <v>340</v>
      </c>
    </row>
    <row r="36" spans="1:7" ht="15.75" customHeight="1" x14ac:dyDescent="0.25">
      <c r="A36" s="261"/>
      <c r="B36" s="14" t="s">
        <v>332</v>
      </c>
      <c r="C36" s="15" t="s">
        <v>14</v>
      </c>
      <c r="D36" s="31"/>
      <c r="E36" s="258" t="s">
        <v>341</v>
      </c>
    </row>
    <row r="37" spans="1:7" ht="15.75" customHeight="1" x14ac:dyDescent="0.25">
      <c r="A37" s="259" t="s">
        <v>72</v>
      </c>
      <c r="B37" s="14" t="s">
        <v>329</v>
      </c>
      <c r="C37" s="15" t="s">
        <v>57</v>
      </c>
      <c r="D37" s="25" t="s">
        <v>58</v>
      </c>
      <c r="E37" s="258" t="s">
        <v>342</v>
      </c>
    </row>
    <row r="38" spans="1:7" ht="15.75" customHeight="1" x14ac:dyDescent="0.25">
      <c r="A38" s="260"/>
      <c r="B38" s="14" t="s">
        <v>329</v>
      </c>
      <c r="C38" s="15" t="s">
        <v>10</v>
      </c>
      <c r="D38" s="30" t="s">
        <v>60</v>
      </c>
      <c r="E38" s="258" t="s">
        <v>343</v>
      </c>
    </row>
    <row r="39" spans="1:7" ht="15.75" customHeight="1" x14ac:dyDescent="0.25">
      <c r="A39" s="261"/>
      <c r="B39" s="14" t="s">
        <v>332</v>
      </c>
      <c r="C39" s="15" t="s">
        <v>14</v>
      </c>
      <c r="D39" s="31"/>
      <c r="E39" s="258" t="s">
        <v>344</v>
      </c>
    </row>
    <row r="40" spans="1:7" ht="26.25" customHeight="1" x14ac:dyDescent="0.25">
      <c r="A40" s="32" t="s">
        <v>345</v>
      </c>
      <c r="B40" s="262" t="s">
        <v>346</v>
      </c>
      <c r="C40" s="33" t="s">
        <v>10</v>
      </c>
      <c r="D40" s="34" t="s">
        <v>94</v>
      </c>
      <c r="E40" s="258" t="s">
        <v>347</v>
      </c>
    </row>
    <row r="41" spans="1:7" ht="24.75" customHeight="1" x14ac:dyDescent="0.25">
      <c r="A41" s="263" t="s">
        <v>348</v>
      </c>
      <c r="B41" s="262" t="s">
        <v>349</v>
      </c>
      <c r="C41" s="33" t="s">
        <v>10</v>
      </c>
      <c r="D41" s="34" t="s">
        <v>60</v>
      </c>
      <c r="E41" s="258" t="s">
        <v>350</v>
      </c>
    </row>
    <row r="42" spans="1:7" ht="25.5" customHeight="1" x14ac:dyDescent="0.25">
      <c r="A42" s="263" t="s">
        <v>351</v>
      </c>
      <c r="B42" s="36" t="s">
        <v>349</v>
      </c>
      <c r="C42" s="33" t="s">
        <v>10</v>
      </c>
      <c r="D42" s="34" t="s">
        <v>60</v>
      </c>
      <c r="E42" s="258" t="s">
        <v>352</v>
      </c>
    </row>
    <row r="43" spans="1:7" ht="15.75" customHeight="1" x14ac:dyDescent="0.25">
      <c r="A43" s="257" t="s">
        <v>353</v>
      </c>
      <c r="B43" s="14" t="s">
        <v>354</v>
      </c>
      <c r="C43" s="15" t="s">
        <v>10</v>
      </c>
      <c r="D43" s="264" t="s">
        <v>99</v>
      </c>
      <c r="E43" s="258" t="s">
        <v>355</v>
      </c>
    </row>
    <row r="44" spans="1:7" ht="15.75" customHeight="1" x14ac:dyDescent="0.25">
      <c r="A44" s="257"/>
      <c r="B44" s="14" t="s">
        <v>356</v>
      </c>
      <c r="C44" s="15" t="s">
        <v>14</v>
      </c>
      <c r="D44" s="265" t="s">
        <v>357</v>
      </c>
      <c r="E44" s="258" t="s">
        <v>358</v>
      </c>
      <c r="G44" s="35"/>
    </row>
    <row r="45" spans="1:7" ht="15.75" customHeight="1" x14ac:dyDescent="0.25">
      <c r="A45" s="257" t="s">
        <v>359</v>
      </c>
      <c r="B45" s="14" t="s">
        <v>354</v>
      </c>
      <c r="C45" s="15" t="s">
        <v>10</v>
      </c>
      <c r="D45" s="264" t="s">
        <v>99</v>
      </c>
      <c r="E45" s="258" t="s">
        <v>360</v>
      </c>
      <c r="G45" s="35"/>
    </row>
    <row r="46" spans="1:7" ht="15.75" customHeight="1" x14ac:dyDescent="0.25">
      <c r="A46" s="257"/>
      <c r="B46" s="14" t="s">
        <v>356</v>
      </c>
      <c r="C46" s="15" t="s">
        <v>14</v>
      </c>
      <c r="D46" s="265" t="s">
        <v>357</v>
      </c>
      <c r="E46" s="258" t="s">
        <v>361</v>
      </c>
    </row>
    <row r="47" spans="1:7" ht="15.75" customHeight="1" x14ac:dyDescent="0.25">
      <c r="A47" s="257" t="s">
        <v>362</v>
      </c>
      <c r="B47" s="14" t="s">
        <v>354</v>
      </c>
      <c r="C47" s="15" t="s">
        <v>10</v>
      </c>
      <c r="D47" s="264" t="s">
        <v>99</v>
      </c>
      <c r="E47" s="258" t="s">
        <v>363</v>
      </c>
    </row>
    <row r="48" spans="1:7" ht="15.75" customHeight="1" x14ac:dyDescent="0.25">
      <c r="A48" s="257"/>
      <c r="B48" s="14" t="s">
        <v>356</v>
      </c>
      <c r="C48" s="15" t="s">
        <v>14</v>
      </c>
      <c r="D48" s="265" t="s">
        <v>357</v>
      </c>
      <c r="E48" s="258" t="s">
        <v>364</v>
      </c>
    </row>
    <row r="49" spans="1:5" ht="15.75" customHeight="1" x14ac:dyDescent="0.25">
      <c r="A49" s="257" t="s">
        <v>365</v>
      </c>
      <c r="B49" s="14" t="s">
        <v>366</v>
      </c>
      <c r="C49" s="15" t="s">
        <v>10</v>
      </c>
      <c r="D49" s="22" t="s">
        <v>60</v>
      </c>
      <c r="E49" s="258" t="s">
        <v>367</v>
      </c>
    </row>
    <row r="50" spans="1:5" ht="15.75" customHeight="1" x14ac:dyDescent="0.25">
      <c r="A50" s="257"/>
      <c r="B50" s="14" t="s">
        <v>356</v>
      </c>
      <c r="C50" s="15" t="s">
        <v>14</v>
      </c>
      <c r="D50" s="23" t="s">
        <v>368</v>
      </c>
      <c r="E50" s="258" t="s">
        <v>369</v>
      </c>
    </row>
    <row r="51" spans="1:5" ht="15.75" customHeight="1" x14ac:dyDescent="0.25">
      <c r="A51" s="257" t="s">
        <v>370</v>
      </c>
      <c r="B51" s="14" t="s">
        <v>366</v>
      </c>
      <c r="C51" s="15" t="s">
        <v>10</v>
      </c>
      <c r="D51" s="22" t="s">
        <v>60</v>
      </c>
      <c r="E51" s="258" t="s">
        <v>371</v>
      </c>
    </row>
    <row r="52" spans="1:5" ht="15.75" customHeight="1" x14ac:dyDescent="0.25">
      <c r="A52" s="257"/>
      <c r="B52" s="14" t="s">
        <v>356</v>
      </c>
      <c r="C52" s="15" t="s">
        <v>14</v>
      </c>
      <c r="D52" s="23" t="s">
        <v>368</v>
      </c>
      <c r="E52" s="258" t="s">
        <v>372</v>
      </c>
    </row>
    <row r="53" spans="1:5" ht="15.75" customHeight="1" x14ac:dyDescent="0.25">
      <c r="A53" s="257" t="s">
        <v>373</v>
      </c>
      <c r="B53" s="14" t="s">
        <v>366</v>
      </c>
      <c r="C53" s="15" t="s">
        <v>10</v>
      </c>
      <c r="D53" s="22" t="s">
        <v>60</v>
      </c>
      <c r="E53" s="258" t="s">
        <v>374</v>
      </c>
    </row>
    <row r="54" spans="1:5" ht="15.75" customHeight="1" x14ac:dyDescent="0.25">
      <c r="A54" s="257"/>
      <c r="B54" s="14" t="s">
        <v>356</v>
      </c>
      <c r="C54" s="15" t="s">
        <v>14</v>
      </c>
      <c r="D54" s="23" t="s">
        <v>368</v>
      </c>
      <c r="E54" s="258" t="s">
        <v>375</v>
      </c>
    </row>
    <row r="55" spans="1:5" ht="15.75" customHeight="1" x14ac:dyDescent="0.25">
      <c r="A55" s="255" t="s">
        <v>96</v>
      </c>
      <c r="B55" s="10"/>
      <c r="C55" s="10"/>
      <c r="D55" s="10"/>
      <c r="E55" s="256" t="s">
        <v>376</v>
      </c>
    </row>
    <row r="56" spans="1:5" ht="15.75" customHeight="1" x14ac:dyDescent="0.25">
      <c r="A56" s="257" t="s">
        <v>377</v>
      </c>
      <c r="B56" s="14" t="s">
        <v>378</v>
      </c>
      <c r="C56" s="15" t="s">
        <v>10</v>
      </c>
      <c r="D56" s="264" t="s">
        <v>99</v>
      </c>
      <c r="E56" s="258" t="s">
        <v>379</v>
      </c>
    </row>
    <row r="57" spans="1:5" ht="15.75" customHeight="1" x14ac:dyDescent="0.25">
      <c r="A57" s="257"/>
      <c r="B57" s="14" t="s">
        <v>380</v>
      </c>
      <c r="C57" s="15" t="s">
        <v>14</v>
      </c>
      <c r="D57" s="265" t="s">
        <v>357</v>
      </c>
      <c r="E57" s="258" t="s">
        <v>381</v>
      </c>
    </row>
    <row r="58" spans="1:5" ht="15.75" customHeight="1" x14ac:dyDescent="0.25">
      <c r="A58" s="257" t="s">
        <v>382</v>
      </c>
      <c r="B58" s="14" t="s">
        <v>378</v>
      </c>
      <c r="C58" s="15" t="s">
        <v>10</v>
      </c>
      <c r="D58" s="264" t="s">
        <v>99</v>
      </c>
      <c r="E58" s="258" t="s">
        <v>383</v>
      </c>
    </row>
    <row r="59" spans="1:5" ht="15.75" customHeight="1" x14ac:dyDescent="0.25">
      <c r="A59" s="257"/>
      <c r="B59" s="14" t="s">
        <v>384</v>
      </c>
      <c r="C59" s="15" t="s">
        <v>14</v>
      </c>
      <c r="D59" s="265" t="s">
        <v>357</v>
      </c>
      <c r="E59" s="258" t="s">
        <v>385</v>
      </c>
    </row>
    <row r="60" spans="1:5" ht="15.75" customHeight="1" x14ac:dyDescent="0.25">
      <c r="A60" s="257" t="s">
        <v>386</v>
      </c>
      <c r="B60" s="14" t="s">
        <v>378</v>
      </c>
      <c r="C60" s="15" t="s">
        <v>10</v>
      </c>
      <c r="D60" s="264" t="s">
        <v>99</v>
      </c>
      <c r="E60" s="258" t="s">
        <v>387</v>
      </c>
    </row>
    <row r="61" spans="1:5" ht="15.75" customHeight="1" x14ac:dyDescent="0.25">
      <c r="A61" s="257"/>
      <c r="B61" s="14" t="s">
        <v>388</v>
      </c>
      <c r="C61" s="15" t="s">
        <v>14</v>
      </c>
      <c r="D61" s="265" t="s">
        <v>357</v>
      </c>
      <c r="E61" s="258" t="s">
        <v>389</v>
      </c>
    </row>
    <row r="62" spans="1:5" ht="15.75" customHeight="1" x14ac:dyDescent="0.25">
      <c r="A62" s="257" t="s">
        <v>390</v>
      </c>
      <c r="B62" s="14" t="s">
        <v>378</v>
      </c>
      <c r="C62" s="15" t="s">
        <v>10</v>
      </c>
      <c r="D62" s="264" t="s">
        <v>99</v>
      </c>
      <c r="E62" s="258" t="s">
        <v>391</v>
      </c>
    </row>
    <row r="63" spans="1:5" ht="15.75" customHeight="1" x14ac:dyDescent="0.25">
      <c r="A63" s="257"/>
      <c r="B63" s="14" t="s">
        <v>392</v>
      </c>
      <c r="C63" s="15" t="s">
        <v>14</v>
      </c>
      <c r="D63" s="265" t="s">
        <v>357</v>
      </c>
      <c r="E63" s="258" t="s">
        <v>393</v>
      </c>
    </row>
    <row r="64" spans="1:5" ht="15.75" customHeight="1" x14ac:dyDescent="0.25">
      <c r="A64" s="257" t="s">
        <v>394</v>
      </c>
      <c r="B64" s="14" t="s">
        <v>378</v>
      </c>
      <c r="C64" s="15" t="s">
        <v>10</v>
      </c>
      <c r="D64" s="264" t="s">
        <v>99</v>
      </c>
      <c r="E64" s="258" t="s">
        <v>395</v>
      </c>
    </row>
    <row r="65" spans="1:7" ht="15.75" customHeight="1" x14ac:dyDescent="0.25">
      <c r="A65" s="257"/>
      <c r="B65" s="14" t="s">
        <v>396</v>
      </c>
      <c r="C65" s="15" t="s">
        <v>14</v>
      </c>
      <c r="D65" s="265" t="s">
        <v>357</v>
      </c>
      <c r="E65" s="258" t="s">
        <v>397</v>
      </c>
    </row>
    <row r="66" spans="1:7" ht="15.75" customHeight="1" x14ac:dyDescent="0.25">
      <c r="A66" s="257" t="s">
        <v>398</v>
      </c>
      <c r="B66" s="14" t="s">
        <v>399</v>
      </c>
      <c r="C66" s="15" t="s">
        <v>10</v>
      </c>
      <c r="D66" s="264" t="s">
        <v>99</v>
      </c>
      <c r="E66" s="258" t="s">
        <v>400</v>
      </c>
    </row>
    <row r="67" spans="1:7" ht="15.75" customHeight="1" x14ac:dyDescent="0.25">
      <c r="A67" s="257"/>
      <c r="B67" s="14" t="s">
        <v>401</v>
      </c>
      <c r="C67" s="15" t="s">
        <v>14</v>
      </c>
      <c r="D67" s="265" t="s">
        <v>357</v>
      </c>
      <c r="E67" s="258" t="s">
        <v>402</v>
      </c>
    </row>
    <row r="68" spans="1:7" ht="15.75" customHeight="1" x14ac:dyDescent="0.25">
      <c r="A68" s="257" t="s">
        <v>403</v>
      </c>
      <c r="B68" s="14" t="s">
        <v>399</v>
      </c>
      <c r="C68" s="15" t="s">
        <v>10</v>
      </c>
      <c r="D68" s="264" t="s">
        <v>99</v>
      </c>
      <c r="E68" s="258" t="s">
        <v>404</v>
      </c>
    </row>
    <row r="69" spans="1:7" ht="15.75" customHeight="1" x14ac:dyDescent="0.25">
      <c r="A69" s="257"/>
      <c r="B69" s="14" t="s">
        <v>405</v>
      </c>
      <c r="C69" s="15" t="s">
        <v>14</v>
      </c>
      <c r="D69" s="265" t="s">
        <v>357</v>
      </c>
      <c r="E69" s="258" t="s">
        <v>406</v>
      </c>
    </row>
    <row r="70" spans="1:7" ht="15.75" customHeight="1" x14ac:dyDescent="0.25">
      <c r="A70" s="255" t="s">
        <v>108</v>
      </c>
      <c r="B70" s="10"/>
      <c r="C70" s="10"/>
      <c r="D70" s="10"/>
      <c r="E70" s="256" t="s">
        <v>407</v>
      </c>
    </row>
    <row r="71" spans="1:7" ht="15.75" customHeight="1" x14ac:dyDescent="0.25">
      <c r="A71" s="32" t="s">
        <v>408</v>
      </c>
      <c r="B71" s="34" t="s">
        <v>409</v>
      </c>
      <c r="C71" s="33" t="s">
        <v>10</v>
      </c>
      <c r="D71" s="34" t="s">
        <v>410</v>
      </c>
      <c r="E71" s="258" t="s">
        <v>411</v>
      </c>
      <c r="G71" s="38"/>
    </row>
    <row r="72" spans="1:7" ht="15.75" customHeight="1" x14ac:dyDescent="0.25">
      <c r="A72" s="266" t="s">
        <v>412</v>
      </c>
      <c r="B72" s="34" t="s">
        <v>409</v>
      </c>
      <c r="C72" s="33" t="s">
        <v>10</v>
      </c>
      <c r="D72" s="34" t="s">
        <v>410</v>
      </c>
      <c r="E72" s="258" t="s">
        <v>413</v>
      </c>
    </row>
    <row r="73" spans="1:7" ht="15.75" customHeight="1" x14ac:dyDescent="0.25">
      <c r="A73" s="266" t="s">
        <v>414</v>
      </c>
      <c r="B73" s="34" t="s">
        <v>409</v>
      </c>
      <c r="C73" s="33" t="s">
        <v>10</v>
      </c>
      <c r="D73" s="34" t="s">
        <v>410</v>
      </c>
      <c r="E73" s="258" t="s">
        <v>415</v>
      </c>
    </row>
    <row r="74" spans="1:7" ht="15.75" customHeight="1" x14ac:dyDescent="0.25">
      <c r="A74" s="266" t="s">
        <v>416</v>
      </c>
      <c r="B74" s="34" t="s">
        <v>409</v>
      </c>
      <c r="C74" s="33" t="s">
        <v>10</v>
      </c>
      <c r="D74" s="34" t="s">
        <v>410</v>
      </c>
      <c r="E74" s="258" t="s">
        <v>417</v>
      </c>
    </row>
    <row r="75" spans="1:7" ht="15.75" customHeight="1" x14ac:dyDescent="0.25">
      <c r="A75" s="32" t="s">
        <v>418</v>
      </c>
      <c r="B75" s="34" t="s">
        <v>409</v>
      </c>
      <c r="C75" s="33" t="s">
        <v>10</v>
      </c>
      <c r="D75" s="34" t="s">
        <v>410</v>
      </c>
      <c r="E75" s="258" t="s">
        <v>419</v>
      </c>
    </row>
    <row r="76" spans="1:7" ht="15.75" customHeight="1" x14ac:dyDescent="0.25">
      <c r="A76" s="266" t="s">
        <v>420</v>
      </c>
      <c r="B76" s="34" t="s">
        <v>409</v>
      </c>
      <c r="C76" s="33" t="s">
        <v>10</v>
      </c>
      <c r="D76" s="34" t="s">
        <v>410</v>
      </c>
      <c r="E76" s="258" t="s">
        <v>421</v>
      </c>
    </row>
    <row r="77" spans="1:7" ht="30.75" customHeight="1" x14ac:dyDescent="0.25">
      <c r="A77" s="267" t="s">
        <v>422</v>
      </c>
      <c r="B77" s="34" t="s">
        <v>409</v>
      </c>
      <c r="C77" s="33" t="s">
        <v>10</v>
      </c>
      <c r="D77" s="34" t="s">
        <v>410</v>
      </c>
      <c r="E77" s="258" t="s">
        <v>423</v>
      </c>
    </row>
    <row r="78" spans="1:7" ht="27.75" customHeight="1" x14ac:dyDescent="0.25">
      <c r="A78" s="32" t="s">
        <v>117</v>
      </c>
      <c r="B78" s="34">
        <v>1932</v>
      </c>
      <c r="C78" s="33" t="s">
        <v>10</v>
      </c>
      <c r="D78" s="34" t="s">
        <v>410</v>
      </c>
      <c r="E78" s="258" t="s">
        <v>424</v>
      </c>
      <c r="G78" s="38"/>
    </row>
    <row r="79" spans="1:7" ht="30.75" customHeight="1" x14ac:dyDescent="0.25">
      <c r="A79" s="32" t="s">
        <v>120</v>
      </c>
      <c r="B79" s="34" t="s">
        <v>425</v>
      </c>
      <c r="C79" s="33" t="s">
        <v>10</v>
      </c>
      <c r="D79" s="34" t="s">
        <v>410</v>
      </c>
      <c r="E79" s="258" t="s">
        <v>426</v>
      </c>
    </row>
    <row r="80" spans="1:7" ht="15.75" customHeight="1" x14ac:dyDescent="0.25">
      <c r="A80" s="255" t="s">
        <v>427</v>
      </c>
      <c r="B80" s="10"/>
      <c r="C80" s="10"/>
      <c r="D80" s="10"/>
      <c r="E80" s="256" t="s">
        <v>428</v>
      </c>
    </row>
    <row r="81" spans="1:5" ht="15.75" customHeight="1" x14ac:dyDescent="0.25">
      <c r="A81" s="257" t="s">
        <v>429</v>
      </c>
      <c r="B81" s="15" t="s">
        <v>430</v>
      </c>
      <c r="C81" s="15" t="s">
        <v>10</v>
      </c>
      <c r="D81" s="16" t="s">
        <v>431</v>
      </c>
      <c r="E81" s="258" t="s">
        <v>432</v>
      </c>
    </row>
    <row r="82" spans="1:5" ht="15.75" customHeight="1" x14ac:dyDescent="0.25">
      <c r="A82" s="257"/>
      <c r="B82" s="15" t="s">
        <v>433</v>
      </c>
      <c r="C82" s="15" t="s">
        <v>14</v>
      </c>
      <c r="D82" s="19" t="s">
        <v>434</v>
      </c>
      <c r="E82" s="258" t="s">
        <v>435</v>
      </c>
    </row>
    <row r="83" spans="1:5" ht="15.75" customHeight="1" x14ac:dyDescent="0.25">
      <c r="A83" s="257" t="s">
        <v>436</v>
      </c>
      <c r="B83" s="15" t="s">
        <v>430</v>
      </c>
      <c r="C83" s="15" t="s">
        <v>10</v>
      </c>
      <c r="D83" s="16" t="s">
        <v>431</v>
      </c>
      <c r="E83" s="258" t="s">
        <v>437</v>
      </c>
    </row>
    <row r="84" spans="1:5" ht="15.75" customHeight="1" x14ac:dyDescent="0.25">
      <c r="A84" s="257"/>
      <c r="B84" s="15" t="s">
        <v>438</v>
      </c>
      <c r="C84" s="15" t="s">
        <v>14</v>
      </c>
      <c r="D84" s="19" t="s">
        <v>434</v>
      </c>
      <c r="E84" s="258" t="s">
        <v>439</v>
      </c>
    </row>
    <row r="85" spans="1:5" ht="15.75" customHeight="1" x14ac:dyDescent="0.25">
      <c r="A85" s="257" t="s">
        <v>440</v>
      </c>
      <c r="B85" s="15" t="s">
        <v>430</v>
      </c>
      <c r="C85" s="15" t="s">
        <v>10</v>
      </c>
      <c r="D85" s="16" t="s">
        <v>431</v>
      </c>
      <c r="E85" s="258" t="s">
        <v>441</v>
      </c>
    </row>
    <row r="86" spans="1:5" ht="15.75" customHeight="1" x14ac:dyDescent="0.25">
      <c r="A86" s="257"/>
      <c r="B86" s="15" t="s">
        <v>438</v>
      </c>
      <c r="C86" s="15" t="s">
        <v>14</v>
      </c>
      <c r="D86" s="19" t="s">
        <v>434</v>
      </c>
      <c r="E86" s="258" t="s">
        <v>442</v>
      </c>
    </row>
    <row r="87" spans="1:5" ht="15.75" customHeight="1" x14ac:dyDescent="0.25">
      <c r="A87" s="257" t="s">
        <v>443</v>
      </c>
      <c r="B87" s="15" t="s">
        <v>430</v>
      </c>
      <c r="C87" s="15" t="s">
        <v>10</v>
      </c>
      <c r="D87" s="16" t="s">
        <v>431</v>
      </c>
      <c r="E87" s="258" t="s">
        <v>444</v>
      </c>
    </row>
    <row r="88" spans="1:5" ht="15.75" customHeight="1" x14ac:dyDescent="0.25">
      <c r="A88" s="257"/>
      <c r="B88" s="15" t="s">
        <v>433</v>
      </c>
      <c r="C88" s="15" t="s">
        <v>14</v>
      </c>
      <c r="D88" s="19" t="s">
        <v>434</v>
      </c>
      <c r="E88" s="258" t="s">
        <v>445</v>
      </c>
    </row>
    <row r="89" spans="1:5" ht="15.75" customHeight="1" x14ac:dyDescent="0.25">
      <c r="A89" s="257" t="s">
        <v>446</v>
      </c>
      <c r="B89" s="15" t="s">
        <v>430</v>
      </c>
      <c r="C89" s="15" t="s">
        <v>10</v>
      </c>
      <c r="D89" s="16" t="s">
        <v>431</v>
      </c>
      <c r="E89" s="258" t="s">
        <v>447</v>
      </c>
    </row>
    <row r="90" spans="1:5" ht="15.75" customHeight="1" x14ac:dyDescent="0.25">
      <c r="A90" s="257"/>
      <c r="B90" s="15" t="s">
        <v>433</v>
      </c>
      <c r="C90" s="15" t="s">
        <v>14</v>
      </c>
      <c r="D90" s="19" t="s">
        <v>434</v>
      </c>
      <c r="E90" s="258" t="s">
        <v>448</v>
      </c>
    </row>
    <row r="91" spans="1:5" ht="15.75" customHeight="1" x14ac:dyDescent="0.25">
      <c r="A91" s="257" t="s">
        <v>449</v>
      </c>
      <c r="B91" s="15" t="s">
        <v>430</v>
      </c>
      <c r="C91" s="15" t="s">
        <v>10</v>
      </c>
      <c r="D91" s="16" t="s">
        <v>431</v>
      </c>
      <c r="E91" s="258" t="s">
        <v>450</v>
      </c>
    </row>
    <row r="92" spans="1:5" ht="15.75" customHeight="1" x14ac:dyDescent="0.25">
      <c r="A92" s="257"/>
      <c r="B92" s="15" t="s">
        <v>438</v>
      </c>
      <c r="C92" s="15" t="s">
        <v>14</v>
      </c>
      <c r="D92" s="19" t="s">
        <v>434</v>
      </c>
      <c r="E92" s="258" t="s">
        <v>451</v>
      </c>
    </row>
    <row r="93" spans="1:5" ht="15.75" customHeight="1" x14ac:dyDescent="0.25">
      <c r="A93" s="257" t="s">
        <v>452</v>
      </c>
      <c r="B93" s="15" t="s">
        <v>430</v>
      </c>
      <c r="C93" s="15" t="s">
        <v>10</v>
      </c>
      <c r="D93" s="16" t="s">
        <v>431</v>
      </c>
      <c r="E93" s="258" t="s">
        <v>453</v>
      </c>
    </row>
    <row r="94" spans="1:5" ht="15.75" customHeight="1" x14ac:dyDescent="0.25">
      <c r="A94" s="257"/>
      <c r="B94" s="15" t="s">
        <v>438</v>
      </c>
      <c r="C94" s="15" t="s">
        <v>14</v>
      </c>
      <c r="D94" s="19" t="s">
        <v>434</v>
      </c>
      <c r="E94" s="258" t="s">
        <v>454</v>
      </c>
    </row>
    <row r="95" spans="1:5" ht="15.75" customHeight="1" x14ac:dyDescent="0.25">
      <c r="A95" s="32" t="s">
        <v>155</v>
      </c>
      <c r="B95" s="34" t="s">
        <v>455</v>
      </c>
      <c r="C95" s="33" t="s">
        <v>10</v>
      </c>
      <c r="D95" s="34" t="s">
        <v>157</v>
      </c>
      <c r="E95" s="258" t="s">
        <v>456</v>
      </c>
    </row>
    <row r="96" spans="1:5" ht="15.75" customHeight="1" x14ac:dyDescent="0.25">
      <c r="A96" s="32" t="s">
        <v>159</v>
      </c>
      <c r="B96" s="34" t="s">
        <v>455</v>
      </c>
      <c r="C96" s="33" t="s">
        <v>10</v>
      </c>
      <c r="D96" s="34" t="s">
        <v>157</v>
      </c>
      <c r="E96" s="258" t="s">
        <v>457</v>
      </c>
    </row>
    <row r="97" spans="1:7" ht="15.75" customHeight="1" x14ac:dyDescent="0.25">
      <c r="A97" s="32" t="s">
        <v>162</v>
      </c>
      <c r="B97" s="34" t="s">
        <v>455</v>
      </c>
      <c r="C97" s="33" t="s">
        <v>10</v>
      </c>
      <c r="D97" s="34" t="s">
        <v>157</v>
      </c>
      <c r="E97" s="258" t="s">
        <v>458</v>
      </c>
    </row>
    <row r="98" spans="1:7" ht="16.5" customHeight="1" x14ac:dyDescent="0.25">
      <c r="A98" s="32" t="s">
        <v>164</v>
      </c>
      <c r="B98" s="34" t="s">
        <v>455</v>
      </c>
      <c r="C98" s="33" t="s">
        <v>10</v>
      </c>
      <c r="D98" s="34" t="s">
        <v>157</v>
      </c>
      <c r="E98" s="258" t="s">
        <v>459</v>
      </c>
    </row>
    <row r="99" spans="1:7" ht="29.25" customHeight="1" x14ac:dyDescent="0.25">
      <c r="A99" s="32" t="s">
        <v>460</v>
      </c>
      <c r="B99" s="34" t="s">
        <v>307</v>
      </c>
      <c r="C99" s="33" t="s">
        <v>10</v>
      </c>
      <c r="D99" s="34" t="s">
        <v>461</v>
      </c>
      <c r="E99" s="258" t="s">
        <v>462</v>
      </c>
    </row>
    <row r="100" spans="1:7" ht="15.75" customHeight="1" x14ac:dyDescent="0.25">
      <c r="A100" s="32" t="s">
        <v>463</v>
      </c>
      <c r="B100" s="34" t="s">
        <v>307</v>
      </c>
      <c r="C100" s="33" t="s">
        <v>10</v>
      </c>
      <c r="D100" s="34" t="s">
        <v>464</v>
      </c>
      <c r="E100" s="258" t="s">
        <v>465</v>
      </c>
    </row>
    <row r="101" spans="1:7" ht="15.75" customHeight="1" x14ac:dyDescent="0.25">
      <c r="A101" s="32" t="s">
        <v>466</v>
      </c>
      <c r="B101" s="34" t="s">
        <v>307</v>
      </c>
      <c r="C101" s="33" t="s">
        <v>10</v>
      </c>
      <c r="D101" s="34" t="s">
        <v>431</v>
      </c>
      <c r="E101" s="258" t="s">
        <v>467</v>
      </c>
    </row>
    <row r="102" spans="1:7" ht="15.75" customHeight="1" x14ac:dyDescent="0.25">
      <c r="A102" s="32" t="s">
        <v>468</v>
      </c>
      <c r="B102" s="34" t="s">
        <v>469</v>
      </c>
      <c r="C102" s="33" t="s">
        <v>10</v>
      </c>
      <c r="D102" s="34" t="s">
        <v>431</v>
      </c>
      <c r="E102" s="258" t="s">
        <v>470</v>
      </c>
    </row>
    <row r="103" spans="1:7" ht="15.75" customHeight="1" x14ac:dyDescent="0.25">
      <c r="A103" s="32" t="s">
        <v>471</v>
      </c>
      <c r="B103" s="34" t="s">
        <v>469</v>
      </c>
      <c r="C103" s="33" t="s">
        <v>10</v>
      </c>
      <c r="D103" s="34" t="s">
        <v>431</v>
      </c>
      <c r="E103" s="258" t="s">
        <v>472</v>
      </c>
    </row>
    <row r="104" spans="1:7" ht="15.75" customHeight="1" x14ac:dyDescent="0.25">
      <c r="A104" s="32" t="s">
        <v>473</v>
      </c>
      <c r="B104" s="34" t="s">
        <v>469</v>
      </c>
      <c r="C104" s="33" t="s">
        <v>10</v>
      </c>
      <c r="D104" s="34" t="s">
        <v>431</v>
      </c>
      <c r="E104" s="258" t="s">
        <v>474</v>
      </c>
    </row>
    <row r="105" spans="1:7" ht="15.75" customHeight="1" x14ac:dyDescent="0.25">
      <c r="A105" s="255" t="s">
        <v>181</v>
      </c>
      <c r="B105" s="10"/>
      <c r="C105" s="10"/>
      <c r="D105" s="10"/>
      <c r="E105" s="256" t="s">
        <v>475</v>
      </c>
    </row>
    <row r="106" spans="1:7" ht="15.75" customHeight="1" x14ac:dyDescent="0.25">
      <c r="A106" s="32" t="s">
        <v>476</v>
      </c>
      <c r="B106" s="34" t="s">
        <v>477</v>
      </c>
      <c r="C106" s="33" t="s">
        <v>10</v>
      </c>
      <c r="D106" s="34" t="s">
        <v>410</v>
      </c>
      <c r="E106" s="258" t="s">
        <v>478</v>
      </c>
      <c r="G106" s="38"/>
    </row>
    <row r="107" spans="1:7" ht="15.75" customHeight="1" x14ac:dyDescent="0.25">
      <c r="A107" s="267" t="s">
        <v>479</v>
      </c>
      <c r="B107" s="34" t="s">
        <v>477</v>
      </c>
      <c r="C107" s="33" t="s">
        <v>10</v>
      </c>
      <c r="D107" s="34" t="s">
        <v>410</v>
      </c>
      <c r="E107" s="258" t="s">
        <v>480</v>
      </c>
    </row>
    <row r="108" spans="1:7" ht="15.75" customHeight="1" x14ac:dyDescent="0.25">
      <c r="A108" s="267" t="s">
        <v>481</v>
      </c>
      <c r="B108" s="34" t="s">
        <v>477</v>
      </c>
      <c r="C108" s="33" t="s">
        <v>10</v>
      </c>
      <c r="D108" s="34" t="s">
        <v>410</v>
      </c>
      <c r="E108" s="258" t="s">
        <v>482</v>
      </c>
    </row>
    <row r="109" spans="1:7" ht="15.75" customHeight="1" x14ac:dyDescent="0.25">
      <c r="A109" s="32" t="s">
        <v>483</v>
      </c>
      <c r="B109" s="34" t="s">
        <v>477</v>
      </c>
      <c r="C109" s="33" t="s">
        <v>10</v>
      </c>
      <c r="D109" s="34" t="s">
        <v>410</v>
      </c>
      <c r="E109" s="258" t="s">
        <v>484</v>
      </c>
    </row>
    <row r="110" spans="1:7" ht="15.75" customHeight="1" x14ac:dyDescent="0.25">
      <c r="A110" s="267" t="s">
        <v>479</v>
      </c>
      <c r="B110" s="34" t="s">
        <v>477</v>
      </c>
      <c r="C110" s="33" t="s">
        <v>10</v>
      </c>
      <c r="D110" s="34" t="s">
        <v>410</v>
      </c>
      <c r="E110" s="258" t="s">
        <v>485</v>
      </c>
    </row>
    <row r="111" spans="1:7" ht="15.75" customHeight="1" x14ac:dyDescent="0.25">
      <c r="A111" s="267" t="s">
        <v>481</v>
      </c>
      <c r="B111" s="34" t="s">
        <v>477</v>
      </c>
      <c r="C111" s="33" t="s">
        <v>10</v>
      </c>
      <c r="D111" s="34" t="s">
        <v>410</v>
      </c>
      <c r="E111" s="258" t="s">
        <v>486</v>
      </c>
    </row>
    <row r="112" spans="1:7" ht="15.75" customHeight="1" x14ac:dyDescent="0.25">
      <c r="A112" s="32" t="s">
        <v>183</v>
      </c>
      <c r="B112" s="34" t="s">
        <v>455</v>
      </c>
      <c r="C112" s="33" t="s">
        <v>10</v>
      </c>
      <c r="D112" s="34" t="s">
        <v>410</v>
      </c>
      <c r="E112" s="258" t="s">
        <v>487</v>
      </c>
    </row>
    <row r="113" spans="1:5" ht="15.75" customHeight="1" x14ac:dyDescent="0.25">
      <c r="A113" s="32" t="s">
        <v>185</v>
      </c>
      <c r="B113" s="34" t="s">
        <v>455</v>
      </c>
      <c r="C113" s="33" t="s">
        <v>10</v>
      </c>
      <c r="D113" s="34" t="s">
        <v>410</v>
      </c>
      <c r="E113" s="258" t="s">
        <v>488</v>
      </c>
    </row>
    <row r="114" spans="1:5" ht="15.75" customHeight="1" x14ac:dyDescent="0.25">
      <c r="A114" s="32" t="s">
        <v>187</v>
      </c>
      <c r="B114" s="34" t="s">
        <v>489</v>
      </c>
      <c r="C114" s="33" t="s">
        <v>10</v>
      </c>
      <c r="D114" s="34" t="s">
        <v>168</v>
      </c>
      <c r="E114" s="258" t="s">
        <v>490</v>
      </c>
    </row>
    <row r="115" spans="1:5" ht="15.75" customHeight="1" x14ac:dyDescent="0.25">
      <c r="A115" s="268"/>
      <c r="B115" s="41"/>
      <c r="C115" s="269"/>
      <c r="D115" s="41"/>
      <c r="E115" s="270"/>
    </row>
    <row r="116" spans="1:5" ht="38.25" customHeight="1" x14ac:dyDescent="0.25">
      <c r="A116" s="43" t="s">
        <v>189</v>
      </c>
      <c r="B116" s="44"/>
      <c r="C116" s="44"/>
      <c r="D116" s="44"/>
      <c r="E116" s="45"/>
    </row>
    <row r="119" spans="1:5" x14ac:dyDescent="0.25">
      <c r="A119" s="351" t="s">
        <v>533</v>
      </c>
    </row>
    <row r="120" spans="1:5" x14ac:dyDescent="0.25">
      <c r="A120" s="352" t="s">
        <v>534</v>
      </c>
    </row>
    <row r="121" spans="1:5" x14ac:dyDescent="0.25">
      <c r="A121" s="338"/>
    </row>
    <row r="122" spans="1:5" x14ac:dyDescent="0.25">
      <c r="A122" s="351" t="s">
        <v>535</v>
      </c>
    </row>
    <row r="123" spans="1:5" x14ac:dyDescent="0.25">
      <c r="A123" s="352" t="s">
        <v>536</v>
      </c>
    </row>
  </sheetData>
  <mergeCells count="77">
    <mergeCell ref="A105:E105"/>
    <mergeCell ref="A116:E116"/>
    <mergeCell ref="A89:A90"/>
    <mergeCell ref="D89:D90"/>
    <mergeCell ref="A91:A92"/>
    <mergeCell ref="D91:D92"/>
    <mergeCell ref="A93:A94"/>
    <mergeCell ref="D93:D94"/>
    <mergeCell ref="A83:A84"/>
    <mergeCell ref="D83:D84"/>
    <mergeCell ref="A85:A86"/>
    <mergeCell ref="D85:D86"/>
    <mergeCell ref="A87:A88"/>
    <mergeCell ref="D87:D88"/>
    <mergeCell ref="A68:A69"/>
    <mergeCell ref="D68:D69"/>
    <mergeCell ref="A70:E70"/>
    <mergeCell ref="A80:E80"/>
    <mergeCell ref="A81:A82"/>
    <mergeCell ref="D81:D82"/>
    <mergeCell ref="A62:A63"/>
    <mergeCell ref="D62:D63"/>
    <mergeCell ref="A64:A65"/>
    <mergeCell ref="D64:D65"/>
    <mergeCell ref="A66:A67"/>
    <mergeCell ref="D66:D67"/>
    <mergeCell ref="A55:E55"/>
    <mergeCell ref="A56:A57"/>
    <mergeCell ref="D56:D57"/>
    <mergeCell ref="A58:A59"/>
    <mergeCell ref="D58:D59"/>
    <mergeCell ref="A60:A61"/>
    <mergeCell ref="D60:D61"/>
    <mergeCell ref="A49:A50"/>
    <mergeCell ref="D49:D50"/>
    <mergeCell ref="A51:A52"/>
    <mergeCell ref="D51:D52"/>
    <mergeCell ref="A53:A54"/>
    <mergeCell ref="D53:D54"/>
    <mergeCell ref="A43:A44"/>
    <mergeCell ref="D43:D44"/>
    <mergeCell ref="G44:G45"/>
    <mergeCell ref="A45:A46"/>
    <mergeCell ref="D45:D46"/>
    <mergeCell ref="A47:A48"/>
    <mergeCell ref="D47:D48"/>
    <mergeCell ref="A31:A33"/>
    <mergeCell ref="D32:D33"/>
    <mergeCell ref="A34:A36"/>
    <mergeCell ref="D35:D36"/>
    <mergeCell ref="A37:A39"/>
    <mergeCell ref="D38:D39"/>
    <mergeCell ref="A23:A24"/>
    <mergeCell ref="D23:D24"/>
    <mergeCell ref="A25:A26"/>
    <mergeCell ref="D25:D26"/>
    <mergeCell ref="A27:E27"/>
    <mergeCell ref="A28:A30"/>
    <mergeCell ref="D29:D30"/>
    <mergeCell ref="A17:A18"/>
    <mergeCell ref="D17:D18"/>
    <mergeCell ref="A19:A20"/>
    <mergeCell ref="D19:D20"/>
    <mergeCell ref="A21:A22"/>
    <mergeCell ref="D21:D22"/>
    <mergeCell ref="A8:A9"/>
    <mergeCell ref="D8:D9"/>
    <mergeCell ref="A10:A11"/>
    <mergeCell ref="D10:D11"/>
    <mergeCell ref="A12:A13"/>
    <mergeCell ref="D12:D13"/>
    <mergeCell ref="A1:E1"/>
    <mergeCell ref="A3:E3"/>
    <mergeCell ref="A4:A5"/>
    <mergeCell ref="D4:D5"/>
    <mergeCell ref="A6:A7"/>
    <mergeCell ref="D6:D7"/>
  </mergeCells>
  <hyperlinks>
    <hyperlink ref="E4" location="'YU data tables A'!B4" display="YU1A_A"/>
    <hyperlink ref="E6" location="'YU data tables A'!C4" display="YU1B_A"/>
    <hyperlink ref="E8" location="'YU data tables A'!D4" display="YU1C_A"/>
    <hyperlink ref="E10" location="'YU data tables A'!E4" display="YU1D_A"/>
    <hyperlink ref="E12" location="'YU data tables A'!F4" display="YU1E_A"/>
    <hyperlink ref="E14" location="'YU data tables A'!I4" display="YU1F_A"/>
    <hyperlink ref="E16" location="'YU data tables A'!J4" display="YU1H_A"/>
    <hyperlink ref="E17" location="'YU data tables A'!K4" display="YU1I_A"/>
    <hyperlink ref="E19" location="'YU data tables A'!L4" display="YU1J_A"/>
    <hyperlink ref="E21" location="'YU data tables A'!M4" display="YU1K_A"/>
    <hyperlink ref="E23" location="'YU data tables A'!N4" display="YU1L_A"/>
    <hyperlink ref="E25" location="'YU data tables A'!O4" display="YU1M_A"/>
    <hyperlink ref="E28" location="'YU data tables A'!T4" display="YU2A_D"/>
    <hyperlink ref="E31" location="'YU data tables A'!U4" display="YU2B_D"/>
    <hyperlink ref="E34" location="'YU data tables A'!V4" display="YU2C_D"/>
    <hyperlink ref="E37" location="'YU data tables A'!W4" display="YU2D_D"/>
    <hyperlink ref="E29" location="'YU data tables A'!Z4" display="YU2A_A"/>
    <hyperlink ref="E32" location="'YU data tables A'!AA4" display="YU2B_A"/>
    <hyperlink ref="E35" location="'YU data tables A'!AB4" display="YU2C_A"/>
    <hyperlink ref="E38" location="'YU data tables A'!AC4" display="YU2D_A"/>
    <hyperlink ref="E40" location="'YU data tables A'!AD4" display="YU2E_A"/>
    <hyperlink ref="E41" location="'YU data tables A'!AE4" display="YU2F_A"/>
    <hyperlink ref="E42" location="'YU data tables A'!AF4" display="YU2G_A"/>
    <hyperlink ref="E43" location="'YU data tables A'!AI4" display="YU2H_A"/>
    <hyperlink ref="E45" location="'YU data tables A'!AJ4" display="YU2I_A"/>
    <hyperlink ref="E47" location="'YU data tables A'!AK4" display="YU2J_A"/>
    <hyperlink ref="E49" location="'YU data tables A'!AL4" display="YU2K_A"/>
    <hyperlink ref="E51" location="'YU data tables A'!AM4" display="YU2L_A"/>
    <hyperlink ref="E53" location="'YU data tables A'!AN4" display="YU2M_A"/>
    <hyperlink ref="E56" location="'YU data tables A'!AQ4" display="YU3A_A"/>
    <hyperlink ref="E58" location="'YU data tables A'!AR4" display="YU3B_A"/>
    <hyperlink ref="E60" location="'YU data tables A'!AS4" display="YU3C_A"/>
    <hyperlink ref="E62" location="'YU data tables A'!AT4" display="YU3D_A"/>
    <hyperlink ref="E64" location="'YU data tables A'!AU4" display="YU3E_A"/>
    <hyperlink ref="E66" location="'YU data tables A'!AV4" display="YU3F_A"/>
    <hyperlink ref="E68" location="'YU data tables A'!AW4" display="YU3G_A"/>
    <hyperlink ref="E71" location="'YU data tables A'!AZ4" display="YU4A_A"/>
    <hyperlink ref="E72" location="'YU data tables A'!BA4" display="YU4B_A"/>
    <hyperlink ref="E73" location="'YU data tables A'!BB4" display="YU4C_A"/>
    <hyperlink ref="E74" location="'YU data tables A'!BC4" display="YU4D_A"/>
    <hyperlink ref="E75" location="'YU data tables A'!BD4" display="YU4E_A"/>
    <hyperlink ref="E76" location="'YU data tables A'!BE4" display="YU4F_A"/>
    <hyperlink ref="E77" location="'YU data tables A'!BF4" display="YU4G_A"/>
    <hyperlink ref="E78" location="'YU data tables A'!BG4" display="YU4H_A"/>
    <hyperlink ref="E79" location="'YU data tables A'!BH4" display="YU4K_A"/>
    <hyperlink ref="E81" location="'YU data tables A'!BK4" display="YU5A_A"/>
    <hyperlink ref="E83" location="'YU data tables A'!BL4" display="YU5B_A"/>
    <hyperlink ref="E85" location="'YU data tables A'!BM4" display="YU5C_A"/>
    <hyperlink ref="E87" location="'YU data tables A'!BN4" display="YU5D_A"/>
    <hyperlink ref="E89" location="'YU data tables A'!BO4" display="YU5E_A"/>
    <hyperlink ref="E91" location="'YU data tables A'!BP4" display="YU5F_A"/>
    <hyperlink ref="E93" location="'YU data tables A'!BQ4" display="YU5G_A"/>
    <hyperlink ref="E95" location="'YU data tables A'!BT4" display="YU5H_A"/>
    <hyperlink ref="E96" location="'YU data tables A'!BU4" display="YU5I_A"/>
    <hyperlink ref="E97" location="'YU data tables A'!BV4" display="YU5J_A"/>
    <hyperlink ref="E98" location="'YU data tables A'!BW4" display="YU5K_A"/>
    <hyperlink ref="E99" location="'YU data tables A'!BZ4" display="YU5L_A"/>
    <hyperlink ref="E100" location="'YU data tables A'!CA4" display="YU5M_A"/>
    <hyperlink ref="E101" location="'YU data tables A'!CB4" display="YU5N_A"/>
    <hyperlink ref="E102" location="'YU data tables A'!CC4" display="YU5O_A"/>
    <hyperlink ref="E103" location="'YU data tables A'!CD4" display="YU5P_A"/>
    <hyperlink ref="E104" location="'YU data tables A'!CE4" display="YU5Q_A"/>
    <hyperlink ref="E106" location="'YU data tables A'!CH4" display="YU6A_A"/>
    <hyperlink ref="E107" location="'YU data tables A'!CI4" display="YU6B_A"/>
    <hyperlink ref="E108" location="'YU data tables A'!CJ4" display="YU6C_A"/>
    <hyperlink ref="E109" location="'YU data tables A'!CK4" display="YU6D_A"/>
    <hyperlink ref="E110" location="'YU data tables A'!CL4" display="YU6E_A"/>
    <hyperlink ref="E111" location="'YU data tables A'!CM4" display="YU6F_A"/>
    <hyperlink ref="E112" location="'YU data tables A'!CN4" display="YU6G_A"/>
    <hyperlink ref="E113" location="'YU data tables A'!CO4" display="YU6H_A"/>
    <hyperlink ref="E114" location="'YU data tables A'!CP4" display="YU6I_A"/>
    <hyperlink ref="E5" location="'YU data tables M'!C4" display="YU1B_M"/>
    <hyperlink ref="E7" location="'YU data tables M'!D4" display="YU1B_M"/>
    <hyperlink ref="E9" location="'YU data tables M'!E4" display="YU1C_M"/>
    <hyperlink ref="E11" location="'YU data tables M'!F4" display="YU1D_M"/>
    <hyperlink ref="E13" location="'YU data tables M'!G4" display="YU1E_M"/>
    <hyperlink ref="E15" location="'YU data tables M'!K4" display="YU1G_M"/>
    <hyperlink ref="E18" location="'YU data tables M'!L4" display="YU1I_M"/>
    <hyperlink ref="E20" location="'YU data tables M'!M4" display="YU1J_M"/>
    <hyperlink ref="E22" location="'YU data tables M'!N4" display="YU1K_M"/>
    <hyperlink ref="E24" location="'YU data tables M'!O4" display="YU1L_M"/>
    <hyperlink ref="E26" location="'YU data tables M'!P4" display="YU1M_M"/>
    <hyperlink ref="E30" location="'YU data tables M'!T4" display="YU2A_M"/>
    <hyperlink ref="E33" location="'YU data tables M'!U4" display="YU2B_M"/>
    <hyperlink ref="E36" location="'YU data tables M'!V4" display="YU2C_M"/>
    <hyperlink ref="E39" location="'YU data tables M'!W4" display="YU2D_M"/>
    <hyperlink ref="E44" location="'YU data tables M'!AA4" display="YU2H_M"/>
    <hyperlink ref="E46" location="'YU data tables M'!AB4" display="YU2I_M"/>
    <hyperlink ref="E48" location="'YU data tables M'!AC4" display="YU2J_M"/>
    <hyperlink ref="E50" location="'YU data tables M'!AD4" display="YU2K_M"/>
    <hyperlink ref="E52" location="'YU data tables M'!AE4" display="YU2L_M"/>
    <hyperlink ref="E54" location="'YU data tables M'!AF4" display="YU2M_M"/>
    <hyperlink ref="E57" location="'YU data tables M'!AJ4" display="YU3A_M"/>
    <hyperlink ref="E59" location="'YU data tables M'!AK4" display="YU3B_M"/>
    <hyperlink ref="E61" location="'YU data tables M'!AL4" display="YU3C_M"/>
    <hyperlink ref="E63" location="'YU data tables M'!AM4" display="YU3D_M"/>
    <hyperlink ref="E65" location="'YU data tables M'!AN4" display="YU3E_M"/>
    <hyperlink ref="E67" location="'YU data tables M'!AO4" display="YU3F_M"/>
    <hyperlink ref="E69" location="'YU data tables M'!AP4" display="YU3G_M"/>
    <hyperlink ref="E82" location="'YU data tables M'!AT4" display="YU5A_M"/>
    <hyperlink ref="E84" location="'YU data tables M'!AU4" display="YU5B_M"/>
    <hyperlink ref="E86" location="'YU data tables M'!AV4" display="YU5C_M"/>
    <hyperlink ref="E88" location="'YU data tables M'!AW4" display="YU5D_M"/>
    <hyperlink ref="E90" location="'YU data tables M'!AX4" display="YU5E_M"/>
    <hyperlink ref="E92" location="'YU data tables M'!AY4" display="YU5F_M"/>
    <hyperlink ref="E94" location="'YU data tables M'!AZ4" display="YU5G_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5"/>
  <sheetViews>
    <sheetView showGridLines="0" topLeftCell="CD1" workbookViewId="0">
      <selection activeCell="E86" sqref="E86"/>
    </sheetView>
  </sheetViews>
  <sheetFormatPr baseColWidth="10" defaultColWidth="9.140625" defaultRowHeight="15" x14ac:dyDescent="0.25"/>
  <cols>
    <col min="1" max="1" width="5.140625" style="47" customWidth="1"/>
    <col min="2" max="6" width="11.7109375" style="47" customWidth="1"/>
    <col min="7" max="7" width="5.42578125" style="47" customWidth="1"/>
    <col min="8" max="8" width="4.7109375" style="47" customWidth="1"/>
    <col min="9" max="9" width="9.140625" style="47" customWidth="1"/>
    <col min="10" max="10" width="10.42578125" style="47" customWidth="1"/>
    <col min="11" max="11" width="11.85546875" style="47" customWidth="1"/>
    <col min="12" max="12" width="11" style="47" customWidth="1"/>
    <col min="13" max="13" width="11.85546875" style="47" customWidth="1"/>
    <col min="14" max="14" width="8.5703125" style="47" customWidth="1"/>
    <col min="15" max="15" width="8.85546875" style="47" customWidth="1"/>
    <col min="16" max="16" width="5.7109375" style="47" customWidth="1"/>
    <col min="17" max="17" width="6.28515625" style="47" customWidth="1"/>
    <col min="18" max="18" width="7" style="47" customWidth="1"/>
    <col min="19" max="19" width="6" style="47" customWidth="1"/>
    <col min="20" max="20" width="10" style="47" customWidth="1"/>
    <col min="21" max="21" width="10.42578125" style="47" customWidth="1"/>
    <col min="22" max="23" width="10" style="47" customWidth="1"/>
    <col min="24" max="24" width="5.7109375" style="47" customWidth="1"/>
    <col min="25" max="25" width="4.7109375" style="47" customWidth="1"/>
    <col min="26" max="29" width="10.28515625" style="47" customWidth="1"/>
    <col min="30" max="30" width="16" style="47" customWidth="1"/>
    <col min="31" max="32" width="13.28515625" style="47" customWidth="1"/>
    <col min="33" max="34" width="4.5703125" style="47" customWidth="1"/>
    <col min="35" max="37" width="14.140625" style="47" customWidth="1"/>
    <col min="38" max="38" width="14.28515625" style="47" customWidth="1"/>
    <col min="39" max="39" width="11" style="47" customWidth="1"/>
    <col min="40" max="40" width="11.28515625" style="47" customWidth="1"/>
    <col min="41" max="41" width="4.5703125" style="47" customWidth="1"/>
    <col min="42" max="42" width="4.7109375" style="47" customWidth="1"/>
    <col min="43" max="47" width="10.140625" style="47" customWidth="1"/>
    <col min="48" max="48" width="9.85546875" style="47" customWidth="1"/>
    <col min="49" max="49" width="12.42578125" style="47" customWidth="1"/>
    <col min="50" max="51" width="4.7109375" style="47" customWidth="1"/>
    <col min="52" max="52" width="8.42578125" style="47" customWidth="1"/>
    <col min="53" max="53" width="8.5703125" style="47" customWidth="1"/>
    <col min="54" max="54" width="9.28515625" style="47" customWidth="1"/>
    <col min="55" max="55" width="8.7109375" style="47" customWidth="1"/>
    <col min="56" max="56" width="11.5703125" style="47" customWidth="1"/>
    <col min="57" max="57" width="8.85546875" style="47" customWidth="1"/>
    <col min="58" max="58" width="15.42578125" style="47" customWidth="1"/>
    <col min="59" max="59" width="9.140625" style="47" customWidth="1"/>
    <col min="60" max="60" width="11.28515625" style="47" customWidth="1"/>
    <col min="61" max="61" width="4.5703125" style="47" customWidth="1"/>
    <col min="62" max="62" width="4.7109375" style="47" customWidth="1"/>
    <col min="63" max="69" width="10.7109375" style="47" customWidth="1"/>
    <col min="70" max="70" width="4.5703125" style="47" customWidth="1"/>
    <col min="71" max="71" width="4.7109375" style="47" customWidth="1"/>
    <col min="72" max="74" width="10.42578125" style="47" customWidth="1"/>
    <col min="75" max="75" width="12.28515625" style="47" customWidth="1"/>
    <col min="76" max="76" width="4.5703125" style="207" customWidth="1"/>
    <col min="77" max="77" width="4.5703125" style="47" customWidth="1"/>
    <col min="78" max="78" width="11.28515625" style="47" customWidth="1"/>
    <col min="79" max="79" width="10.7109375" style="47" customWidth="1"/>
    <col min="80" max="80" width="10.85546875" style="47" customWidth="1"/>
    <col min="81" max="82" width="14.140625" style="47" customWidth="1"/>
    <col min="83" max="83" width="14.5703125" style="47" customWidth="1"/>
    <col min="84" max="84" width="4.5703125" style="47" customWidth="1"/>
    <col min="85" max="85" width="4.7109375" style="47" customWidth="1"/>
    <col min="86" max="86" width="14.5703125" style="47" customWidth="1"/>
    <col min="87" max="87" width="9.85546875" style="47" customWidth="1"/>
    <col min="88" max="88" width="10.85546875" style="47" customWidth="1"/>
    <col min="89" max="89" width="16" style="47" customWidth="1"/>
    <col min="90" max="90" width="9.85546875" style="47" customWidth="1"/>
    <col min="91" max="91" width="10.5703125" style="47" customWidth="1"/>
    <col min="92" max="93" width="8.7109375" style="47" customWidth="1"/>
    <col min="94" max="94" width="10.42578125" style="47" customWidth="1"/>
    <col min="95" max="99" width="9.140625" style="47"/>
    <col min="100" max="100" width="10.5703125" style="47" customWidth="1"/>
    <col min="101" max="101" width="10.28515625" style="47" customWidth="1"/>
    <col min="102" max="16384" width="9.140625" style="47"/>
  </cols>
  <sheetData>
    <row r="1" spans="1:98" x14ac:dyDescent="0.25">
      <c r="A1" s="46" t="s">
        <v>190</v>
      </c>
      <c r="B1" s="37"/>
      <c r="C1" s="37"/>
      <c r="D1" s="37"/>
      <c r="E1" s="37"/>
      <c r="F1" s="37"/>
      <c r="G1" s="37"/>
      <c r="H1" s="37"/>
      <c r="I1" s="37"/>
      <c r="J1" s="49"/>
      <c r="K1" s="37"/>
      <c r="L1" s="37"/>
      <c r="M1" s="37"/>
      <c r="N1" s="37"/>
      <c r="O1" s="37"/>
      <c r="Q1" s="49"/>
      <c r="R1" s="37"/>
      <c r="S1" s="37"/>
      <c r="T1" s="37"/>
      <c r="U1" s="37"/>
      <c r="V1" s="37"/>
      <c r="Y1" s="271"/>
      <c r="Z1" s="37"/>
      <c r="AA1" s="37"/>
      <c r="AB1" s="37"/>
      <c r="BS1" s="187"/>
      <c r="BT1" s="37"/>
      <c r="BU1" s="37"/>
      <c r="BY1" s="49"/>
      <c r="BZ1" s="37"/>
      <c r="CA1" s="37"/>
      <c r="CB1" s="37"/>
      <c r="CG1" s="37"/>
      <c r="CH1" s="187"/>
      <c r="CI1" s="187"/>
      <c r="CJ1" s="187"/>
      <c r="CK1" s="37"/>
    </row>
    <row r="2" spans="1:98" ht="20.100000000000001" customHeight="1" x14ac:dyDescent="0.25">
      <c r="A2" s="50" t="s">
        <v>491</v>
      </c>
      <c r="B2" s="51"/>
      <c r="C2" s="51"/>
      <c r="D2" s="51"/>
      <c r="E2" s="51"/>
      <c r="F2" s="52"/>
      <c r="H2" s="50" t="s">
        <v>492</v>
      </c>
      <c r="I2" s="51"/>
      <c r="J2" s="51"/>
      <c r="K2" s="51"/>
      <c r="L2" s="51"/>
      <c r="M2" s="51"/>
      <c r="N2" s="51"/>
      <c r="O2" s="52"/>
      <c r="Q2" s="50" t="s">
        <v>493</v>
      </c>
      <c r="R2" s="51"/>
      <c r="S2" s="51"/>
      <c r="T2" s="51"/>
      <c r="U2" s="51"/>
      <c r="V2" s="51"/>
      <c r="W2" s="52"/>
      <c r="Y2" s="50" t="s">
        <v>494</v>
      </c>
      <c r="Z2" s="51"/>
      <c r="AA2" s="51"/>
      <c r="AB2" s="51"/>
      <c r="AC2" s="51"/>
      <c r="AD2" s="51"/>
      <c r="AE2" s="51"/>
      <c r="AF2" s="52"/>
      <c r="AH2" s="50" t="s">
        <v>495</v>
      </c>
      <c r="AI2" s="51"/>
      <c r="AJ2" s="51"/>
      <c r="AK2" s="51"/>
      <c r="AL2" s="51"/>
      <c r="AM2" s="51"/>
      <c r="AN2" s="52"/>
      <c r="AP2" s="50" t="s">
        <v>496</v>
      </c>
      <c r="AQ2" s="51"/>
      <c r="AR2" s="51"/>
      <c r="AS2" s="51"/>
      <c r="AT2" s="51"/>
      <c r="AU2" s="51"/>
      <c r="AV2" s="51"/>
      <c r="AW2" s="52"/>
      <c r="AY2" s="272" t="s">
        <v>497</v>
      </c>
      <c r="AZ2" s="51"/>
      <c r="BA2" s="51"/>
      <c r="BB2" s="51"/>
      <c r="BC2" s="51"/>
      <c r="BD2" s="51"/>
      <c r="BE2" s="51"/>
      <c r="BF2" s="51"/>
      <c r="BG2" s="51"/>
      <c r="BH2" s="52"/>
      <c r="BJ2" s="50" t="s">
        <v>498</v>
      </c>
      <c r="BK2" s="51"/>
      <c r="BL2" s="51"/>
      <c r="BM2" s="51"/>
      <c r="BN2" s="51"/>
      <c r="BO2" s="51"/>
      <c r="BP2" s="51"/>
      <c r="BQ2" s="52"/>
      <c r="BS2" s="50" t="s">
        <v>499</v>
      </c>
      <c r="BT2" s="51"/>
      <c r="BU2" s="51"/>
      <c r="BV2" s="51"/>
      <c r="BW2" s="52"/>
      <c r="BX2" s="273"/>
      <c r="BY2" s="50" t="s">
        <v>500</v>
      </c>
      <c r="BZ2" s="51"/>
      <c r="CA2" s="51"/>
      <c r="CB2" s="51"/>
      <c r="CC2" s="51"/>
      <c r="CD2" s="51"/>
      <c r="CE2" s="52"/>
      <c r="CG2" s="50" t="s">
        <v>501</v>
      </c>
      <c r="CH2" s="51"/>
      <c r="CI2" s="51"/>
      <c r="CJ2" s="51"/>
      <c r="CK2" s="51"/>
      <c r="CL2" s="51"/>
      <c r="CM2" s="51"/>
      <c r="CN2" s="51"/>
      <c r="CO2" s="51"/>
      <c r="CP2" s="52"/>
    </row>
    <row r="3" spans="1:98" ht="54" customHeight="1" x14ac:dyDescent="0.25">
      <c r="A3" s="61" t="s">
        <v>201</v>
      </c>
      <c r="B3" s="62" t="s">
        <v>8</v>
      </c>
      <c r="C3" s="63" t="s">
        <v>16</v>
      </c>
      <c r="D3" s="63" t="s">
        <v>19</v>
      </c>
      <c r="E3" s="63" t="s">
        <v>24</v>
      </c>
      <c r="F3" s="64" t="s">
        <v>303</v>
      </c>
      <c r="H3" s="61" t="s">
        <v>201</v>
      </c>
      <c r="I3" s="62" t="s">
        <v>306</v>
      </c>
      <c r="J3" s="63" t="s">
        <v>310</v>
      </c>
      <c r="K3" s="63" t="s">
        <v>34</v>
      </c>
      <c r="L3" s="63" t="s">
        <v>43</v>
      </c>
      <c r="M3" s="63" t="s">
        <v>46</v>
      </c>
      <c r="N3" s="63" t="s">
        <v>502</v>
      </c>
      <c r="O3" s="64" t="s">
        <v>324</v>
      </c>
      <c r="P3" s="65"/>
      <c r="Q3" s="66" t="s">
        <v>201</v>
      </c>
      <c r="R3" s="67"/>
      <c r="S3" s="68"/>
      <c r="T3" s="62" t="s">
        <v>503</v>
      </c>
      <c r="U3" s="63" t="s">
        <v>334</v>
      </c>
      <c r="V3" s="63" t="s">
        <v>338</v>
      </c>
      <c r="W3" s="64" t="s">
        <v>72</v>
      </c>
      <c r="X3" s="65"/>
      <c r="Y3" s="61" t="s">
        <v>201</v>
      </c>
      <c r="Z3" s="62" t="s">
        <v>503</v>
      </c>
      <c r="AA3" s="63" t="s">
        <v>334</v>
      </c>
      <c r="AB3" s="63" t="s">
        <v>338</v>
      </c>
      <c r="AC3" s="63" t="s">
        <v>72</v>
      </c>
      <c r="AD3" s="63" t="s">
        <v>504</v>
      </c>
      <c r="AE3" s="63" t="s">
        <v>348</v>
      </c>
      <c r="AF3" s="64" t="s">
        <v>351</v>
      </c>
      <c r="AG3" s="65"/>
      <c r="AH3" s="61" t="s">
        <v>201</v>
      </c>
      <c r="AI3" s="62" t="s">
        <v>353</v>
      </c>
      <c r="AJ3" s="63" t="s">
        <v>359</v>
      </c>
      <c r="AK3" s="63" t="s">
        <v>505</v>
      </c>
      <c r="AL3" s="63" t="s">
        <v>365</v>
      </c>
      <c r="AM3" s="63" t="s">
        <v>370</v>
      </c>
      <c r="AN3" s="64" t="s">
        <v>373</v>
      </c>
      <c r="AO3" s="65"/>
      <c r="AP3" s="61" t="s">
        <v>201</v>
      </c>
      <c r="AQ3" s="62" t="s">
        <v>377</v>
      </c>
      <c r="AR3" s="274" t="s">
        <v>382</v>
      </c>
      <c r="AS3" s="274" t="s">
        <v>386</v>
      </c>
      <c r="AT3" s="274" t="s">
        <v>390</v>
      </c>
      <c r="AU3" s="63" t="s">
        <v>394</v>
      </c>
      <c r="AV3" s="63" t="s">
        <v>398</v>
      </c>
      <c r="AW3" s="64" t="s">
        <v>403</v>
      </c>
      <c r="AX3" s="65"/>
      <c r="AY3" s="61" t="s">
        <v>201</v>
      </c>
      <c r="AZ3" s="62" t="s">
        <v>506</v>
      </c>
      <c r="BA3" s="274" t="s">
        <v>507</v>
      </c>
      <c r="BB3" s="63" t="s">
        <v>508</v>
      </c>
      <c r="BC3" s="63" t="s">
        <v>509</v>
      </c>
      <c r="BD3" s="63" t="s">
        <v>418</v>
      </c>
      <c r="BE3" s="63" t="s">
        <v>510</v>
      </c>
      <c r="BF3" s="63" t="s">
        <v>511</v>
      </c>
      <c r="BG3" s="63" t="s">
        <v>117</v>
      </c>
      <c r="BH3" s="64" t="s">
        <v>120</v>
      </c>
      <c r="BJ3" s="61" t="s">
        <v>201</v>
      </c>
      <c r="BK3" s="275" t="s">
        <v>429</v>
      </c>
      <c r="BL3" s="274" t="s">
        <v>436</v>
      </c>
      <c r="BM3" s="274" t="s">
        <v>440</v>
      </c>
      <c r="BN3" s="274" t="s">
        <v>443</v>
      </c>
      <c r="BO3" s="274" t="s">
        <v>446</v>
      </c>
      <c r="BP3" s="274" t="s">
        <v>449</v>
      </c>
      <c r="BQ3" s="276" t="s">
        <v>452</v>
      </c>
      <c r="BR3" s="65"/>
      <c r="BS3" s="61"/>
      <c r="BT3" s="62" t="s">
        <v>155</v>
      </c>
      <c r="BU3" s="63" t="s">
        <v>159</v>
      </c>
      <c r="BV3" s="63" t="s">
        <v>162</v>
      </c>
      <c r="BW3" s="64" t="s">
        <v>164</v>
      </c>
      <c r="BX3" s="277"/>
      <c r="BY3" s="61"/>
      <c r="BZ3" s="62" t="s">
        <v>460</v>
      </c>
      <c r="CA3" s="63" t="s">
        <v>463</v>
      </c>
      <c r="CB3" s="63" t="s">
        <v>466</v>
      </c>
      <c r="CC3" s="63" t="s">
        <v>512</v>
      </c>
      <c r="CD3" s="63" t="s">
        <v>471</v>
      </c>
      <c r="CE3" s="64" t="s">
        <v>513</v>
      </c>
      <c r="CG3" s="61"/>
      <c r="CH3" s="62" t="s">
        <v>476</v>
      </c>
      <c r="CI3" s="274" t="s">
        <v>479</v>
      </c>
      <c r="CJ3" s="274" t="s">
        <v>514</v>
      </c>
      <c r="CK3" s="63" t="s">
        <v>483</v>
      </c>
      <c r="CL3" s="274" t="s">
        <v>479</v>
      </c>
      <c r="CM3" s="274" t="s">
        <v>514</v>
      </c>
      <c r="CN3" s="63" t="s">
        <v>183</v>
      </c>
      <c r="CO3" s="63" t="s">
        <v>185</v>
      </c>
      <c r="CP3" s="64" t="s">
        <v>187</v>
      </c>
      <c r="CS3" s="65"/>
      <c r="CT3" s="65"/>
    </row>
    <row r="4" spans="1:98" ht="18" customHeight="1" x14ac:dyDescent="0.25">
      <c r="A4" s="70"/>
      <c r="B4" s="71" t="s">
        <v>294</v>
      </c>
      <c r="C4" s="71" t="s">
        <v>297</v>
      </c>
      <c r="D4" s="71" t="s">
        <v>299</v>
      </c>
      <c r="E4" s="71" t="s">
        <v>301</v>
      </c>
      <c r="F4" s="72" t="s">
        <v>304</v>
      </c>
      <c r="H4" s="70"/>
      <c r="I4" s="71" t="s">
        <v>308</v>
      </c>
      <c r="J4" s="71" t="s">
        <v>312</v>
      </c>
      <c r="K4" s="71" t="s">
        <v>313</v>
      </c>
      <c r="L4" s="71" t="s">
        <v>315</v>
      </c>
      <c r="M4" s="71" t="s">
        <v>317</v>
      </c>
      <c r="N4" s="71" t="s">
        <v>321</v>
      </c>
      <c r="O4" s="72" t="s">
        <v>325</v>
      </c>
      <c r="P4" s="65"/>
      <c r="Q4" s="73"/>
      <c r="R4" s="74" t="s">
        <v>213</v>
      </c>
      <c r="S4" s="75" t="s">
        <v>214</v>
      </c>
      <c r="T4" s="71" t="s">
        <v>330</v>
      </c>
      <c r="U4" s="71" t="s">
        <v>335</v>
      </c>
      <c r="V4" s="71" t="s">
        <v>339</v>
      </c>
      <c r="W4" s="72" t="s">
        <v>342</v>
      </c>
      <c r="X4" s="65"/>
      <c r="Y4" s="70"/>
      <c r="Z4" s="71" t="s">
        <v>331</v>
      </c>
      <c r="AA4" s="71" t="s">
        <v>336</v>
      </c>
      <c r="AB4" s="71" t="s">
        <v>340</v>
      </c>
      <c r="AC4" s="71" t="s">
        <v>343</v>
      </c>
      <c r="AD4" s="71" t="s">
        <v>347</v>
      </c>
      <c r="AE4" s="71" t="s">
        <v>350</v>
      </c>
      <c r="AF4" s="72" t="s">
        <v>352</v>
      </c>
      <c r="AG4" s="65"/>
      <c r="AH4" s="70"/>
      <c r="AI4" s="71" t="s">
        <v>355</v>
      </c>
      <c r="AJ4" s="71" t="s">
        <v>360</v>
      </c>
      <c r="AK4" s="71" t="s">
        <v>363</v>
      </c>
      <c r="AL4" s="71" t="s">
        <v>367</v>
      </c>
      <c r="AM4" s="71" t="s">
        <v>371</v>
      </c>
      <c r="AN4" s="72" t="s">
        <v>374</v>
      </c>
      <c r="AO4" s="65"/>
      <c r="AP4" s="70"/>
      <c r="AQ4" s="71" t="s">
        <v>379</v>
      </c>
      <c r="AR4" s="71" t="s">
        <v>383</v>
      </c>
      <c r="AS4" s="71" t="s">
        <v>387</v>
      </c>
      <c r="AT4" s="71" t="s">
        <v>391</v>
      </c>
      <c r="AU4" s="71" t="s">
        <v>395</v>
      </c>
      <c r="AV4" s="71" t="s">
        <v>400</v>
      </c>
      <c r="AW4" s="72" t="s">
        <v>404</v>
      </c>
      <c r="AX4" s="65"/>
      <c r="AY4" s="70"/>
      <c r="AZ4" s="71" t="s">
        <v>411</v>
      </c>
      <c r="BA4" s="71" t="s">
        <v>413</v>
      </c>
      <c r="BB4" s="71" t="s">
        <v>415</v>
      </c>
      <c r="BC4" s="71" t="s">
        <v>417</v>
      </c>
      <c r="BD4" s="71" t="s">
        <v>419</v>
      </c>
      <c r="BE4" s="71" t="s">
        <v>421</v>
      </c>
      <c r="BF4" s="71" t="s">
        <v>423</v>
      </c>
      <c r="BG4" s="71" t="s">
        <v>424</v>
      </c>
      <c r="BH4" s="72" t="s">
        <v>426</v>
      </c>
      <c r="BI4" s="65"/>
      <c r="BJ4" s="70"/>
      <c r="BK4" s="71" t="s">
        <v>432</v>
      </c>
      <c r="BL4" s="71" t="s">
        <v>437</v>
      </c>
      <c r="BM4" s="71" t="s">
        <v>441</v>
      </c>
      <c r="BN4" s="71" t="s">
        <v>444</v>
      </c>
      <c r="BO4" s="71" t="s">
        <v>447</v>
      </c>
      <c r="BP4" s="71" t="s">
        <v>450</v>
      </c>
      <c r="BQ4" s="72" t="s">
        <v>453</v>
      </c>
      <c r="BR4" s="65"/>
      <c r="BS4" s="70" t="s">
        <v>201</v>
      </c>
      <c r="BT4" s="71" t="s">
        <v>456</v>
      </c>
      <c r="BU4" s="71" t="s">
        <v>457</v>
      </c>
      <c r="BV4" s="71" t="s">
        <v>458</v>
      </c>
      <c r="BW4" s="72" t="s">
        <v>459</v>
      </c>
      <c r="BX4" s="277"/>
      <c r="BY4" s="70" t="s">
        <v>201</v>
      </c>
      <c r="BZ4" s="71" t="s">
        <v>462</v>
      </c>
      <c r="CA4" s="71" t="s">
        <v>465</v>
      </c>
      <c r="CB4" s="71" t="s">
        <v>467</v>
      </c>
      <c r="CC4" s="71" t="s">
        <v>470</v>
      </c>
      <c r="CD4" s="71" t="s">
        <v>472</v>
      </c>
      <c r="CE4" s="72" t="s">
        <v>474</v>
      </c>
      <c r="CF4" s="65"/>
      <c r="CG4" s="70" t="s">
        <v>201</v>
      </c>
      <c r="CH4" s="71" t="s">
        <v>478</v>
      </c>
      <c r="CI4" s="71" t="s">
        <v>480</v>
      </c>
      <c r="CJ4" s="71" t="s">
        <v>482</v>
      </c>
      <c r="CK4" s="71" t="s">
        <v>484</v>
      </c>
      <c r="CL4" s="71" t="s">
        <v>485</v>
      </c>
      <c r="CM4" s="71" t="s">
        <v>486</v>
      </c>
      <c r="CN4" s="71" t="s">
        <v>487</v>
      </c>
      <c r="CO4" s="71" t="s">
        <v>488</v>
      </c>
      <c r="CP4" s="72" t="s">
        <v>490</v>
      </c>
      <c r="CS4" s="65"/>
      <c r="CT4" s="65"/>
    </row>
    <row r="5" spans="1:98" x14ac:dyDescent="0.25">
      <c r="A5" s="77">
        <v>1920</v>
      </c>
      <c r="B5" s="78">
        <v>431.36247900000001</v>
      </c>
      <c r="C5" s="79">
        <v>79.714753999999999</v>
      </c>
      <c r="D5" s="79">
        <v>64.174367000000004</v>
      </c>
      <c r="E5" s="79">
        <v>15.540387000000001</v>
      </c>
      <c r="F5" s="81">
        <v>351.64772500000004</v>
      </c>
      <c r="H5" s="77">
        <v>1920</v>
      </c>
      <c r="I5" s="78">
        <v>3601.5021870000005</v>
      </c>
      <c r="J5" s="79" t="s">
        <v>222</v>
      </c>
      <c r="K5" s="79">
        <v>3344.1277100000002</v>
      </c>
      <c r="L5" s="79">
        <v>115.15743399999999</v>
      </c>
      <c r="M5" s="79">
        <v>142.21704299999999</v>
      </c>
      <c r="N5" s="79" t="s">
        <v>220</v>
      </c>
      <c r="O5" s="81" t="s">
        <v>220</v>
      </c>
      <c r="Q5" s="84">
        <v>1920</v>
      </c>
      <c r="R5" s="85" t="s">
        <v>515</v>
      </c>
      <c r="S5" s="86"/>
      <c r="T5" s="87">
        <v>6</v>
      </c>
      <c r="U5" s="87">
        <v>6</v>
      </c>
      <c r="V5" s="87" t="s">
        <v>220</v>
      </c>
      <c r="W5" s="223" t="s">
        <v>220</v>
      </c>
      <c r="X5" s="65"/>
      <c r="Y5" s="77">
        <v>1920</v>
      </c>
      <c r="Z5" s="89">
        <v>6</v>
      </c>
      <c r="AA5" s="90">
        <v>6</v>
      </c>
      <c r="AB5" s="90" t="s">
        <v>220</v>
      </c>
      <c r="AC5" s="90" t="s">
        <v>220</v>
      </c>
      <c r="AD5" s="80" t="s">
        <v>516</v>
      </c>
      <c r="AE5" s="79" t="s">
        <v>222</v>
      </c>
      <c r="AF5" s="81" t="s">
        <v>222</v>
      </c>
      <c r="AG5" s="65"/>
      <c r="AH5" s="77">
        <v>1923</v>
      </c>
      <c r="AI5" s="89">
        <v>123.8</v>
      </c>
      <c r="AJ5" s="90" t="s">
        <v>222</v>
      </c>
      <c r="AK5" s="90" t="s">
        <v>222</v>
      </c>
      <c r="AL5" s="90">
        <v>20.193861066235865</v>
      </c>
      <c r="AM5" s="90" t="s">
        <v>222</v>
      </c>
      <c r="AN5" s="95" t="s">
        <v>222</v>
      </c>
      <c r="AO5" s="65"/>
      <c r="AP5" s="77">
        <v>1920</v>
      </c>
      <c r="AQ5" s="93">
        <v>33.687142857142859</v>
      </c>
      <c r="AR5" s="278">
        <v>2.1470833333333328</v>
      </c>
      <c r="AS5" s="278">
        <v>5.2448333333333323</v>
      </c>
      <c r="AT5" s="278">
        <v>113.95749999999998</v>
      </c>
      <c r="AU5" s="278">
        <v>1.5159166666666668</v>
      </c>
      <c r="AV5" s="278">
        <v>5.5741666666666667</v>
      </c>
      <c r="AW5" s="94">
        <v>21.462500000000002</v>
      </c>
      <c r="AX5" s="65"/>
      <c r="AY5" s="77">
        <v>1920</v>
      </c>
      <c r="AZ5" s="78" t="s">
        <v>222</v>
      </c>
      <c r="BA5" s="79" t="s">
        <v>222</v>
      </c>
      <c r="BB5" s="79" t="s">
        <v>222</v>
      </c>
      <c r="BC5" s="79" t="s">
        <v>222</v>
      </c>
      <c r="BD5" s="79" t="s">
        <v>222</v>
      </c>
      <c r="BE5" s="79" t="s">
        <v>222</v>
      </c>
      <c r="BF5" s="79" t="s">
        <v>222</v>
      </c>
      <c r="BG5" s="79" t="s">
        <v>222</v>
      </c>
      <c r="BH5" s="81">
        <v>3283.2914999999998</v>
      </c>
      <c r="BI5" s="65"/>
      <c r="BJ5" s="77">
        <v>1926</v>
      </c>
      <c r="BK5" s="89">
        <v>100</v>
      </c>
      <c r="BL5" s="90">
        <v>100</v>
      </c>
      <c r="BM5" s="90">
        <v>100</v>
      </c>
      <c r="BN5" s="90">
        <v>100</v>
      </c>
      <c r="BO5" s="90">
        <v>100</v>
      </c>
      <c r="BP5" s="90">
        <v>100</v>
      </c>
      <c r="BQ5" s="95">
        <v>100</v>
      </c>
      <c r="BR5" s="65"/>
      <c r="BS5" s="77">
        <v>1920</v>
      </c>
      <c r="BT5" s="96">
        <v>400</v>
      </c>
      <c r="BU5" s="97">
        <v>65885</v>
      </c>
      <c r="BV5" s="97">
        <v>176817</v>
      </c>
      <c r="BW5" s="98">
        <v>92068</v>
      </c>
      <c r="BX5" s="279"/>
      <c r="BY5" s="77">
        <v>1920</v>
      </c>
      <c r="BZ5" s="89">
        <v>500.21</v>
      </c>
      <c r="CA5" s="90">
        <v>17.28</v>
      </c>
      <c r="CB5" s="90">
        <v>100</v>
      </c>
      <c r="CC5" s="90" t="s">
        <v>222</v>
      </c>
      <c r="CD5" s="90" t="s">
        <v>222</v>
      </c>
      <c r="CE5" s="95" t="s">
        <v>222</v>
      </c>
      <c r="CF5" s="65"/>
      <c r="CG5" s="77">
        <v>1918</v>
      </c>
      <c r="CH5" s="89" t="s">
        <v>222</v>
      </c>
      <c r="CI5" s="90" t="s">
        <v>222</v>
      </c>
      <c r="CJ5" s="90" t="s">
        <v>222</v>
      </c>
      <c r="CK5" s="90" t="s">
        <v>222</v>
      </c>
      <c r="CL5" s="90" t="s">
        <v>222</v>
      </c>
      <c r="CM5" s="90" t="s">
        <v>222</v>
      </c>
      <c r="CN5" s="79" t="s">
        <v>222</v>
      </c>
      <c r="CO5" s="79" t="s">
        <v>222</v>
      </c>
      <c r="CP5" s="81">
        <v>11621</v>
      </c>
    </row>
    <row r="6" spans="1:98" x14ac:dyDescent="0.25">
      <c r="A6" s="99">
        <v>1921</v>
      </c>
      <c r="B6" s="100">
        <v>401.32</v>
      </c>
      <c r="C6" s="101">
        <v>90.92</v>
      </c>
      <c r="D6" s="101">
        <v>74.19</v>
      </c>
      <c r="E6" s="101">
        <v>16.73</v>
      </c>
      <c r="F6" s="103">
        <v>310.39999999999998</v>
      </c>
      <c r="H6" s="99">
        <v>1921</v>
      </c>
      <c r="I6" s="100">
        <v>5059.8099999999995</v>
      </c>
      <c r="J6" s="101" t="s">
        <v>222</v>
      </c>
      <c r="K6" s="101">
        <v>4688.4399999999996</v>
      </c>
      <c r="L6" s="101">
        <v>235.36</v>
      </c>
      <c r="M6" s="101">
        <v>136.01</v>
      </c>
      <c r="N6" s="101" t="s">
        <v>220</v>
      </c>
      <c r="O6" s="103" t="s">
        <v>220</v>
      </c>
      <c r="Q6" s="104">
        <v>1922</v>
      </c>
      <c r="R6" s="105" t="s">
        <v>234</v>
      </c>
      <c r="S6" s="106">
        <v>22</v>
      </c>
      <c r="T6" s="107">
        <v>6</v>
      </c>
      <c r="U6" s="107">
        <v>7</v>
      </c>
      <c r="V6" s="107" t="s">
        <v>220</v>
      </c>
      <c r="W6" s="216" t="s">
        <v>220</v>
      </c>
      <c r="X6" s="65"/>
      <c r="Y6" s="99">
        <v>1921</v>
      </c>
      <c r="Z6" s="107">
        <v>6</v>
      </c>
      <c r="AA6" s="109">
        <v>6</v>
      </c>
      <c r="AB6" s="109" t="s">
        <v>220</v>
      </c>
      <c r="AC6" s="109" t="s">
        <v>220</v>
      </c>
      <c r="AD6" s="102" t="s">
        <v>516</v>
      </c>
      <c r="AE6" s="109" t="s">
        <v>222</v>
      </c>
      <c r="AF6" s="113" t="s">
        <v>222</v>
      </c>
      <c r="AG6" s="65"/>
      <c r="AH6" s="99">
        <v>1924</v>
      </c>
      <c r="AI6" s="107">
        <v>136.4</v>
      </c>
      <c r="AJ6" s="109">
        <v>64.89</v>
      </c>
      <c r="AK6" s="109">
        <v>24.75</v>
      </c>
      <c r="AL6" s="109">
        <v>18.328445747800586</v>
      </c>
      <c r="AM6" s="109">
        <v>10.787486515641856</v>
      </c>
      <c r="AN6" s="113">
        <v>16.161616161616163</v>
      </c>
      <c r="AO6" s="65"/>
      <c r="AP6" s="99">
        <v>1921</v>
      </c>
      <c r="AQ6" s="111">
        <v>46.354166666666664</v>
      </c>
      <c r="AR6" s="280">
        <v>3.4408333333333334</v>
      </c>
      <c r="AS6" s="280">
        <v>8.0960000000000001</v>
      </c>
      <c r="AT6" s="280">
        <v>179.86666666666667</v>
      </c>
      <c r="AU6" s="280">
        <v>1.9854166666666668</v>
      </c>
      <c r="AV6" s="280">
        <v>5.1026666666666669</v>
      </c>
      <c r="AW6" s="131">
        <v>13.749166666666667</v>
      </c>
      <c r="AX6" s="65"/>
      <c r="AY6" s="99">
        <v>1921</v>
      </c>
      <c r="AZ6" s="100" t="s">
        <v>222</v>
      </c>
      <c r="BA6" s="101" t="s">
        <v>222</v>
      </c>
      <c r="BB6" s="101" t="s">
        <v>222</v>
      </c>
      <c r="BC6" s="101" t="s">
        <v>222</v>
      </c>
      <c r="BD6" s="101" t="s">
        <v>222</v>
      </c>
      <c r="BE6" s="101" t="s">
        <v>222</v>
      </c>
      <c r="BF6" s="101" t="s">
        <v>222</v>
      </c>
      <c r="BG6" s="101" t="s">
        <v>222</v>
      </c>
      <c r="BH6" s="103">
        <v>4418.2136499999997</v>
      </c>
      <c r="BI6" s="65"/>
      <c r="BJ6" s="99">
        <v>1927</v>
      </c>
      <c r="BK6" s="107">
        <v>102.6</v>
      </c>
      <c r="BL6" s="109">
        <v>112.4</v>
      </c>
      <c r="BM6" s="109">
        <v>104.3</v>
      </c>
      <c r="BN6" s="109">
        <v>92.2</v>
      </c>
      <c r="BO6" s="109">
        <v>99.3</v>
      </c>
      <c r="BP6" s="109">
        <v>107.1</v>
      </c>
      <c r="BQ6" s="113">
        <v>97.3</v>
      </c>
      <c r="BR6" s="65"/>
      <c r="BS6" s="99">
        <v>1921</v>
      </c>
      <c r="BT6" s="114">
        <v>14926</v>
      </c>
      <c r="BU6" s="115">
        <v>74916</v>
      </c>
      <c r="BV6" s="115">
        <v>231681</v>
      </c>
      <c r="BW6" s="116">
        <v>91445</v>
      </c>
      <c r="BX6" s="279"/>
      <c r="BY6" s="99">
        <v>1921</v>
      </c>
      <c r="BZ6" s="107">
        <v>528.91399999999999</v>
      </c>
      <c r="CA6" s="109">
        <v>18.04</v>
      </c>
      <c r="CB6" s="109">
        <v>104.39814814814814</v>
      </c>
      <c r="CC6" s="109" t="s">
        <v>222</v>
      </c>
      <c r="CD6" s="109" t="s">
        <v>222</v>
      </c>
      <c r="CE6" s="113" t="s">
        <v>222</v>
      </c>
      <c r="CF6" s="65"/>
      <c r="CG6" s="99">
        <v>1919</v>
      </c>
      <c r="CH6" s="100" t="s">
        <v>222</v>
      </c>
      <c r="CI6" s="101" t="s">
        <v>222</v>
      </c>
      <c r="CJ6" s="101" t="s">
        <v>222</v>
      </c>
      <c r="CK6" s="101" t="s">
        <v>222</v>
      </c>
      <c r="CL6" s="101" t="s">
        <v>222</v>
      </c>
      <c r="CM6" s="101" t="s">
        <v>222</v>
      </c>
      <c r="CN6" s="101" t="s">
        <v>222</v>
      </c>
      <c r="CO6" s="101" t="s">
        <v>222</v>
      </c>
      <c r="CP6" s="103">
        <v>11794</v>
      </c>
    </row>
    <row r="7" spans="1:98" x14ac:dyDescent="0.25">
      <c r="A7" s="117">
        <v>1922</v>
      </c>
      <c r="B7" s="118">
        <v>349.29999999999995</v>
      </c>
      <c r="C7" s="119">
        <v>80.56</v>
      </c>
      <c r="D7" s="119">
        <v>64.010000000000005</v>
      </c>
      <c r="E7" s="119">
        <v>16.55</v>
      </c>
      <c r="F7" s="121">
        <v>268.73999999999995</v>
      </c>
      <c r="H7" s="117">
        <v>1922</v>
      </c>
      <c r="I7" s="118">
        <v>6007.6100000000006</v>
      </c>
      <c r="J7" s="119" t="s">
        <v>222</v>
      </c>
      <c r="K7" s="119">
        <v>5039.88</v>
      </c>
      <c r="L7" s="119">
        <v>252.67</v>
      </c>
      <c r="M7" s="119">
        <v>715.06</v>
      </c>
      <c r="N7" s="119" t="s">
        <v>220</v>
      </c>
      <c r="O7" s="121" t="s">
        <v>220</v>
      </c>
      <c r="Q7" s="84">
        <v>1924</v>
      </c>
      <c r="R7" s="85" t="s">
        <v>223</v>
      </c>
      <c r="S7" s="86">
        <v>26</v>
      </c>
      <c r="T7" s="87">
        <v>6</v>
      </c>
      <c r="U7" s="87">
        <v>8</v>
      </c>
      <c r="V7" s="87" t="s">
        <v>220</v>
      </c>
      <c r="W7" s="223" t="s">
        <v>220</v>
      </c>
      <c r="X7" s="65"/>
      <c r="Y7" s="117">
        <v>1922</v>
      </c>
      <c r="Z7" s="87">
        <v>6</v>
      </c>
      <c r="AA7" s="123">
        <v>7</v>
      </c>
      <c r="AB7" s="123" t="s">
        <v>220</v>
      </c>
      <c r="AC7" s="123" t="s">
        <v>220</v>
      </c>
      <c r="AD7" s="120" t="s">
        <v>516</v>
      </c>
      <c r="AE7" s="123" t="s">
        <v>222</v>
      </c>
      <c r="AF7" s="88" t="s">
        <v>222</v>
      </c>
      <c r="AG7" s="65"/>
      <c r="AH7" s="117">
        <v>1925</v>
      </c>
      <c r="AI7" s="87">
        <v>236.04</v>
      </c>
      <c r="AJ7" s="123">
        <v>70.349999999999994</v>
      </c>
      <c r="AK7" s="123">
        <v>37.39</v>
      </c>
      <c r="AL7" s="123">
        <v>10.591425182172513</v>
      </c>
      <c r="AM7" s="123">
        <v>9.9502487562189064</v>
      </c>
      <c r="AN7" s="88">
        <v>10.698047606311848</v>
      </c>
      <c r="AO7" s="65"/>
      <c r="AP7" s="117">
        <v>1922</v>
      </c>
      <c r="AQ7" s="125">
        <v>75.181666666666686</v>
      </c>
      <c r="AR7" s="281">
        <v>6.0537500000000009</v>
      </c>
      <c r="AS7" s="281">
        <v>14.20833333333333</v>
      </c>
      <c r="AT7" s="281">
        <v>330.17500000000001</v>
      </c>
      <c r="AU7" s="281">
        <v>3.5314166666666664</v>
      </c>
      <c r="AV7" s="281">
        <v>3.2995833333333331</v>
      </c>
      <c r="AW7" s="133">
        <v>7.0874999999999995</v>
      </c>
      <c r="AX7" s="65"/>
      <c r="AY7" s="117">
        <v>1922</v>
      </c>
      <c r="AZ7" s="118" t="s">
        <v>222</v>
      </c>
      <c r="BA7" s="119" t="s">
        <v>222</v>
      </c>
      <c r="BB7" s="119" t="s">
        <v>222</v>
      </c>
      <c r="BC7" s="119" t="s">
        <v>222</v>
      </c>
      <c r="BD7" s="119" t="s">
        <v>222</v>
      </c>
      <c r="BE7" s="119" t="s">
        <v>222</v>
      </c>
      <c r="BF7" s="119" t="s">
        <v>222</v>
      </c>
      <c r="BG7" s="119" t="s">
        <v>222</v>
      </c>
      <c r="BH7" s="121">
        <v>4517.550448</v>
      </c>
      <c r="BI7" s="65"/>
      <c r="BJ7" s="117">
        <v>1928</v>
      </c>
      <c r="BK7" s="87">
        <v>106.2</v>
      </c>
      <c r="BL7" s="123">
        <v>130.1</v>
      </c>
      <c r="BM7" s="123">
        <v>108.6</v>
      </c>
      <c r="BN7" s="123">
        <v>86.4</v>
      </c>
      <c r="BO7" s="123">
        <v>98</v>
      </c>
      <c r="BP7" s="123">
        <v>114.6</v>
      </c>
      <c r="BQ7" s="88">
        <v>96</v>
      </c>
      <c r="BR7" s="65"/>
      <c r="BS7" s="117">
        <v>1922</v>
      </c>
      <c r="BT7" s="127">
        <v>23831</v>
      </c>
      <c r="BU7" s="128">
        <v>96014</v>
      </c>
      <c r="BV7" s="128">
        <v>309304</v>
      </c>
      <c r="BW7" s="129">
        <v>162551</v>
      </c>
      <c r="BX7" s="279"/>
      <c r="BY7" s="117">
        <v>1922</v>
      </c>
      <c r="BZ7" s="87">
        <v>559.71699999999998</v>
      </c>
      <c r="CA7" s="123">
        <v>18.829999999999998</v>
      </c>
      <c r="CB7" s="123">
        <v>108.96990740740739</v>
      </c>
      <c r="CC7" s="123" t="s">
        <v>222</v>
      </c>
      <c r="CD7" s="123" t="s">
        <v>222</v>
      </c>
      <c r="CE7" s="88" t="s">
        <v>222</v>
      </c>
      <c r="CF7" s="65"/>
      <c r="CG7" s="117">
        <v>1920</v>
      </c>
      <c r="CH7" s="118" t="s">
        <v>222</v>
      </c>
      <c r="CI7" s="119" t="s">
        <v>222</v>
      </c>
      <c r="CJ7" s="119" t="s">
        <v>222</v>
      </c>
      <c r="CK7" s="119" t="s">
        <v>222</v>
      </c>
      <c r="CL7" s="119" t="s">
        <v>222</v>
      </c>
      <c r="CM7" s="119" t="s">
        <v>222</v>
      </c>
      <c r="CN7" s="119">
        <v>1321</v>
      </c>
      <c r="CO7" s="119">
        <v>3466</v>
      </c>
      <c r="CP7" s="121">
        <v>11970</v>
      </c>
    </row>
    <row r="8" spans="1:98" x14ac:dyDescent="0.25">
      <c r="A8" s="99">
        <v>1923</v>
      </c>
      <c r="B8" s="100">
        <v>437.35</v>
      </c>
      <c r="C8" s="101">
        <v>86.12</v>
      </c>
      <c r="D8" s="101">
        <v>68.84</v>
      </c>
      <c r="E8" s="101">
        <v>17.28</v>
      </c>
      <c r="F8" s="103">
        <v>351.23</v>
      </c>
      <c r="H8" s="99">
        <v>1923</v>
      </c>
      <c r="I8" s="100">
        <v>6444.5</v>
      </c>
      <c r="J8" s="101" t="s">
        <v>222</v>
      </c>
      <c r="K8" s="101">
        <v>5790.24</v>
      </c>
      <c r="L8" s="101">
        <v>198.88</v>
      </c>
      <c r="M8" s="101">
        <v>455.38</v>
      </c>
      <c r="N8" s="101" t="s">
        <v>220</v>
      </c>
      <c r="O8" s="103" t="s">
        <v>220</v>
      </c>
      <c r="Q8" s="104">
        <v>1930</v>
      </c>
      <c r="R8" s="105" t="s">
        <v>255</v>
      </c>
      <c r="S8" s="106">
        <v>29</v>
      </c>
      <c r="T8" s="107">
        <v>5.5</v>
      </c>
      <c r="U8" s="107">
        <v>7</v>
      </c>
      <c r="V8" s="107" t="s">
        <v>220</v>
      </c>
      <c r="W8" s="216" t="s">
        <v>220</v>
      </c>
      <c r="X8" s="65"/>
      <c r="Y8" s="99">
        <v>1923</v>
      </c>
      <c r="Z8" s="107">
        <v>6</v>
      </c>
      <c r="AA8" s="109">
        <v>7</v>
      </c>
      <c r="AB8" s="109" t="s">
        <v>220</v>
      </c>
      <c r="AC8" s="109" t="s">
        <v>220</v>
      </c>
      <c r="AD8" s="102" t="s">
        <v>517</v>
      </c>
      <c r="AE8" s="109" t="s">
        <v>222</v>
      </c>
      <c r="AF8" s="113" t="s">
        <v>222</v>
      </c>
      <c r="AG8" s="65"/>
      <c r="AH8" s="99">
        <v>1926</v>
      </c>
      <c r="AI8" s="107">
        <v>306.56</v>
      </c>
      <c r="AJ8" s="109">
        <v>75.88</v>
      </c>
      <c r="AK8" s="109">
        <v>43.49</v>
      </c>
      <c r="AL8" s="109">
        <v>8.1550104384133615</v>
      </c>
      <c r="AM8" s="109">
        <v>9.2250922509225095</v>
      </c>
      <c r="AN8" s="113">
        <v>9.197516670498965</v>
      </c>
      <c r="AO8" s="65"/>
      <c r="AP8" s="99">
        <v>1923</v>
      </c>
      <c r="AQ8" s="111">
        <v>93.799166666666665</v>
      </c>
      <c r="AR8" s="280">
        <v>5.7372499999999995</v>
      </c>
      <c r="AS8" s="280">
        <v>17.1525</v>
      </c>
      <c r="AT8" s="280">
        <v>431.36666666666662</v>
      </c>
      <c r="AU8" s="280">
        <v>4.3405833333333339</v>
      </c>
      <c r="AV8" s="280" t="s">
        <v>222</v>
      </c>
      <c r="AW8" s="131">
        <v>5.9191666666666656</v>
      </c>
      <c r="AX8" s="65"/>
      <c r="AY8" s="99">
        <v>1923</v>
      </c>
      <c r="AZ8" s="100" t="s">
        <v>222</v>
      </c>
      <c r="BA8" s="101" t="s">
        <v>222</v>
      </c>
      <c r="BB8" s="101" t="s">
        <v>222</v>
      </c>
      <c r="BC8" s="101" t="s">
        <v>222</v>
      </c>
      <c r="BD8" s="101" t="s">
        <v>222</v>
      </c>
      <c r="BE8" s="101" t="s">
        <v>222</v>
      </c>
      <c r="BF8" s="101" t="s">
        <v>222</v>
      </c>
      <c r="BG8" s="101" t="s">
        <v>222</v>
      </c>
      <c r="BH8" s="103">
        <v>4524.3608039999999</v>
      </c>
      <c r="BI8" s="65"/>
      <c r="BJ8" s="99">
        <v>1929</v>
      </c>
      <c r="BK8" s="107">
        <v>100.6</v>
      </c>
      <c r="BL8" s="109">
        <v>118.6</v>
      </c>
      <c r="BM8" s="109">
        <v>107.2</v>
      </c>
      <c r="BN8" s="109">
        <v>84.4</v>
      </c>
      <c r="BO8" s="109">
        <v>92.6</v>
      </c>
      <c r="BP8" s="109">
        <v>114.3</v>
      </c>
      <c r="BQ8" s="113">
        <v>91.4</v>
      </c>
      <c r="BR8" s="65"/>
      <c r="BS8" s="99">
        <v>1923</v>
      </c>
      <c r="BT8" s="114">
        <v>29600</v>
      </c>
      <c r="BU8" s="115">
        <v>134644</v>
      </c>
      <c r="BV8" s="115">
        <v>375747</v>
      </c>
      <c r="BW8" s="116">
        <v>224844</v>
      </c>
      <c r="BX8" s="279"/>
      <c r="BY8" s="99">
        <v>1923</v>
      </c>
      <c r="BZ8" s="107">
        <v>619.18700000000001</v>
      </c>
      <c r="CA8" s="109">
        <v>20.239999999999998</v>
      </c>
      <c r="CB8" s="109">
        <v>117.1296296296296</v>
      </c>
      <c r="CC8" s="109" t="s">
        <v>222</v>
      </c>
      <c r="CD8" s="109" t="s">
        <v>222</v>
      </c>
      <c r="CE8" s="113" t="s">
        <v>222</v>
      </c>
      <c r="CF8" s="65"/>
      <c r="CG8" s="99">
        <v>1921</v>
      </c>
      <c r="CH8" s="100" t="s">
        <v>222</v>
      </c>
      <c r="CI8" s="101" t="s">
        <v>222</v>
      </c>
      <c r="CJ8" s="101" t="s">
        <v>222</v>
      </c>
      <c r="CK8" s="101" t="s">
        <v>222</v>
      </c>
      <c r="CL8" s="101" t="s">
        <v>222</v>
      </c>
      <c r="CM8" s="101" t="s">
        <v>222</v>
      </c>
      <c r="CN8" s="101">
        <v>2461</v>
      </c>
      <c r="CO8" s="101">
        <v>4122</v>
      </c>
      <c r="CP8" s="103">
        <v>12149</v>
      </c>
    </row>
    <row r="9" spans="1:98" x14ac:dyDescent="0.25">
      <c r="A9" s="117">
        <v>1924</v>
      </c>
      <c r="B9" s="118">
        <v>474.34999999999997</v>
      </c>
      <c r="C9" s="119">
        <v>89.82</v>
      </c>
      <c r="D9" s="119">
        <v>72.36</v>
      </c>
      <c r="E9" s="119">
        <v>17.46</v>
      </c>
      <c r="F9" s="121">
        <v>384.53</v>
      </c>
      <c r="H9" s="117">
        <v>1924</v>
      </c>
      <c r="I9" s="118">
        <v>6676.42</v>
      </c>
      <c r="J9" s="119" t="s">
        <v>222</v>
      </c>
      <c r="K9" s="119">
        <v>6001.5</v>
      </c>
      <c r="L9" s="119">
        <v>306.95999999999998</v>
      </c>
      <c r="M9" s="119">
        <v>367.96</v>
      </c>
      <c r="N9" s="119" t="s">
        <v>220</v>
      </c>
      <c r="O9" s="121" t="s">
        <v>220</v>
      </c>
      <c r="Q9" s="84">
        <v>1931</v>
      </c>
      <c r="R9" s="130" t="s">
        <v>234</v>
      </c>
      <c r="S9" s="86">
        <v>29</v>
      </c>
      <c r="T9" s="87">
        <v>6.5</v>
      </c>
      <c r="U9" s="87">
        <v>8</v>
      </c>
      <c r="V9" s="87">
        <v>8</v>
      </c>
      <c r="W9" s="223">
        <v>8</v>
      </c>
      <c r="X9" s="65"/>
      <c r="Y9" s="117">
        <v>1924</v>
      </c>
      <c r="Z9" s="87">
        <v>6</v>
      </c>
      <c r="AA9" s="123">
        <v>7.18</v>
      </c>
      <c r="AB9" s="123" t="s">
        <v>220</v>
      </c>
      <c r="AC9" s="123" t="s">
        <v>220</v>
      </c>
      <c r="AD9" s="120" t="s">
        <v>518</v>
      </c>
      <c r="AE9" s="123" t="s">
        <v>222</v>
      </c>
      <c r="AF9" s="88" t="s">
        <v>222</v>
      </c>
      <c r="AG9" s="65"/>
      <c r="AH9" s="117">
        <v>1927</v>
      </c>
      <c r="AI9" s="87">
        <v>360.36</v>
      </c>
      <c r="AJ9" s="123">
        <v>85.06</v>
      </c>
      <c r="AK9" s="123">
        <v>52.23</v>
      </c>
      <c r="AL9" s="123">
        <v>6.9375069375069369</v>
      </c>
      <c r="AM9" s="123">
        <v>8.2294850693628021</v>
      </c>
      <c r="AN9" s="88">
        <v>7.6584338502776186</v>
      </c>
      <c r="AO9" s="65"/>
      <c r="AP9" s="117">
        <v>1924</v>
      </c>
      <c r="AQ9" s="125">
        <v>78.504166666666677</v>
      </c>
      <c r="AR9" s="281">
        <v>4.1151666666666662</v>
      </c>
      <c r="AS9" s="281">
        <v>14.272500000000001</v>
      </c>
      <c r="AT9" s="281">
        <v>346.40000000000003</v>
      </c>
      <c r="AU9" s="281">
        <v>3.4252500000000001</v>
      </c>
      <c r="AV9" s="281" t="s">
        <v>222</v>
      </c>
      <c r="AW9" s="133">
        <v>7.0233333333333334</v>
      </c>
      <c r="AX9" s="65"/>
      <c r="AY9" s="117">
        <v>1924</v>
      </c>
      <c r="AZ9" s="118">
        <v>10838</v>
      </c>
      <c r="BA9" s="119">
        <v>1377</v>
      </c>
      <c r="BB9" s="119">
        <v>5917</v>
      </c>
      <c r="BC9" s="119">
        <v>3452</v>
      </c>
      <c r="BD9" s="119">
        <v>10540</v>
      </c>
      <c r="BE9" s="119" t="s">
        <v>222</v>
      </c>
      <c r="BF9" s="119" t="s">
        <v>222</v>
      </c>
      <c r="BG9" s="119" t="s">
        <v>222</v>
      </c>
      <c r="BH9" s="121">
        <v>4520.6857529999997</v>
      </c>
      <c r="BI9" s="65"/>
      <c r="BJ9" s="117">
        <v>1930</v>
      </c>
      <c r="BK9" s="87">
        <v>86.6</v>
      </c>
      <c r="BL9" s="123">
        <v>89.3</v>
      </c>
      <c r="BM9" s="123">
        <v>96.3</v>
      </c>
      <c r="BN9" s="123">
        <v>88.2</v>
      </c>
      <c r="BO9" s="123">
        <v>80.3</v>
      </c>
      <c r="BP9" s="123">
        <v>93.5</v>
      </c>
      <c r="BQ9" s="88">
        <v>79.8</v>
      </c>
      <c r="BR9" s="65"/>
      <c r="BS9" s="117">
        <v>1924</v>
      </c>
      <c r="BT9" s="127">
        <v>29248</v>
      </c>
      <c r="BU9" s="128">
        <v>128904</v>
      </c>
      <c r="BV9" s="128">
        <v>346944</v>
      </c>
      <c r="BW9" s="129">
        <v>214436</v>
      </c>
      <c r="BX9" s="279"/>
      <c r="BY9" s="117">
        <v>1924</v>
      </c>
      <c r="BZ9" s="87">
        <v>612.005</v>
      </c>
      <c r="CA9" s="123">
        <v>22.21</v>
      </c>
      <c r="CB9" s="123">
        <v>128.53009259259258</v>
      </c>
      <c r="CC9" s="123" t="s">
        <v>222</v>
      </c>
      <c r="CD9" s="123" t="s">
        <v>222</v>
      </c>
      <c r="CE9" s="88" t="s">
        <v>222</v>
      </c>
      <c r="CF9" s="65"/>
      <c r="CG9" s="117">
        <v>1922</v>
      </c>
      <c r="CH9" s="118" t="s">
        <v>222</v>
      </c>
      <c r="CI9" s="119" t="s">
        <v>222</v>
      </c>
      <c r="CJ9" s="119" t="s">
        <v>222</v>
      </c>
      <c r="CK9" s="119" t="s">
        <v>222</v>
      </c>
      <c r="CL9" s="119" t="s">
        <v>222</v>
      </c>
      <c r="CM9" s="119" t="s">
        <v>222</v>
      </c>
      <c r="CN9" s="119">
        <v>3691</v>
      </c>
      <c r="CO9" s="119">
        <v>6442</v>
      </c>
      <c r="CP9" s="121">
        <v>12330</v>
      </c>
    </row>
    <row r="10" spans="1:98" x14ac:dyDescent="0.25">
      <c r="A10" s="99">
        <v>1925</v>
      </c>
      <c r="B10" s="100">
        <v>460.13</v>
      </c>
      <c r="C10" s="101">
        <v>93.429999999999993</v>
      </c>
      <c r="D10" s="101">
        <v>75.94</v>
      </c>
      <c r="E10" s="101">
        <v>17.489999999999998</v>
      </c>
      <c r="F10" s="103">
        <v>366.7</v>
      </c>
      <c r="H10" s="99">
        <v>1925</v>
      </c>
      <c r="I10" s="100">
        <v>6817.4000000000005</v>
      </c>
      <c r="J10" s="101" t="s">
        <v>222</v>
      </c>
      <c r="K10" s="101">
        <v>6062.68</v>
      </c>
      <c r="L10" s="101">
        <v>366.58</v>
      </c>
      <c r="M10" s="101">
        <v>388.14</v>
      </c>
      <c r="N10" s="101" t="s">
        <v>220</v>
      </c>
      <c r="O10" s="103" t="s">
        <v>220</v>
      </c>
      <c r="Q10" s="104">
        <v>1931</v>
      </c>
      <c r="R10" s="282" t="s">
        <v>221</v>
      </c>
      <c r="S10" s="106">
        <v>20</v>
      </c>
      <c r="T10" s="107">
        <v>7.5</v>
      </c>
      <c r="U10" s="107">
        <v>9</v>
      </c>
      <c r="V10" s="107">
        <v>9</v>
      </c>
      <c r="W10" s="216">
        <v>9</v>
      </c>
      <c r="X10" s="65"/>
      <c r="Y10" s="99">
        <v>1925</v>
      </c>
      <c r="Z10" s="107">
        <v>6</v>
      </c>
      <c r="AA10" s="109">
        <v>8</v>
      </c>
      <c r="AB10" s="109" t="s">
        <v>220</v>
      </c>
      <c r="AC10" s="109" t="s">
        <v>220</v>
      </c>
      <c r="AD10" s="102" t="s">
        <v>518</v>
      </c>
      <c r="AE10" s="109" t="s">
        <v>222</v>
      </c>
      <c r="AF10" s="113" t="s">
        <v>222</v>
      </c>
      <c r="AG10" s="65"/>
      <c r="AH10" s="99">
        <v>1928</v>
      </c>
      <c r="AI10" s="107">
        <v>436.3</v>
      </c>
      <c r="AJ10" s="109">
        <v>88.26</v>
      </c>
      <c r="AK10" s="109">
        <v>55.57</v>
      </c>
      <c r="AL10" s="109">
        <v>5.7300022920009166</v>
      </c>
      <c r="AM10" s="109">
        <v>7.9311126217992287</v>
      </c>
      <c r="AN10" s="113">
        <v>7.198128486593486</v>
      </c>
      <c r="AO10" s="65"/>
      <c r="AP10" s="99">
        <v>1925</v>
      </c>
      <c r="AQ10" s="111">
        <v>58.835833333333333</v>
      </c>
      <c r="AR10" s="280">
        <v>2.8249166666666667</v>
      </c>
      <c r="AS10" s="280">
        <v>11.3775</v>
      </c>
      <c r="AT10" s="280">
        <v>284.20833333333337</v>
      </c>
      <c r="AU10" s="280">
        <v>2.3479166666666669</v>
      </c>
      <c r="AV10" s="280" t="s">
        <v>222</v>
      </c>
      <c r="AW10" s="131">
        <v>8.8108333333333348</v>
      </c>
      <c r="AX10" s="65"/>
      <c r="AY10" s="99">
        <v>1925</v>
      </c>
      <c r="AZ10" s="100">
        <v>12064</v>
      </c>
      <c r="BA10" s="101">
        <v>1737</v>
      </c>
      <c r="BB10" s="101">
        <v>6597</v>
      </c>
      <c r="BC10" s="101">
        <v>3637</v>
      </c>
      <c r="BD10" s="101">
        <v>11777</v>
      </c>
      <c r="BE10" s="101" t="s">
        <v>222</v>
      </c>
      <c r="BF10" s="101" t="s">
        <v>222</v>
      </c>
      <c r="BG10" s="101" t="s">
        <v>222</v>
      </c>
      <c r="BH10" s="103">
        <v>4466.5848820000001</v>
      </c>
      <c r="BI10" s="65"/>
      <c r="BJ10" s="99">
        <v>1931</v>
      </c>
      <c r="BK10" s="107">
        <v>72.900000000000006</v>
      </c>
      <c r="BL10" s="109">
        <v>74.3</v>
      </c>
      <c r="BM10" s="109">
        <v>72.2</v>
      </c>
      <c r="BN10" s="109">
        <v>77.2</v>
      </c>
      <c r="BO10" s="109">
        <v>71.400000000000006</v>
      </c>
      <c r="BP10" s="109">
        <v>72.8</v>
      </c>
      <c r="BQ10" s="113">
        <v>69</v>
      </c>
      <c r="BR10" s="65"/>
      <c r="BS10" s="99">
        <v>1925</v>
      </c>
      <c r="BT10" s="114">
        <v>36395</v>
      </c>
      <c r="BU10" s="115">
        <v>177192</v>
      </c>
      <c r="BV10" s="115">
        <v>364974</v>
      </c>
      <c r="BW10" s="116">
        <v>229262</v>
      </c>
      <c r="BX10" s="279"/>
      <c r="BY10" s="99">
        <v>1925</v>
      </c>
      <c r="BZ10" s="107">
        <v>642.53099999999995</v>
      </c>
      <c r="CA10" s="109">
        <v>23.37</v>
      </c>
      <c r="CB10" s="109">
        <v>135.24305555555557</v>
      </c>
      <c r="CC10" s="109" t="s">
        <v>222</v>
      </c>
      <c r="CD10" s="109" t="s">
        <v>222</v>
      </c>
      <c r="CE10" s="113" t="s">
        <v>222</v>
      </c>
      <c r="CF10" s="65"/>
      <c r="CG10" s="99">
        <v>1923</v>
      </c>
      <c r="CH10" s="100">
        <v>65223</v>
      </c>
      <c r="CI10" s="101">
        <v>8765</v>
      </c>
      <c r="CJ10" s="101">
        <v>34414</v>
      </c>
      <c r="CK10" s="101">
        <v>34470</v>
      </c>
      <c r="CL10" s="101">
        <v>5866</v>
      </c>
      <c r="CM10" s="101">
        <v>16177</v>
      </c>
      <c r="CN10" s="101">
        <v>8049</v>
      </c>
      <c r="CO10" s="101">
        <v>8310</v>
      </c>
      <c r="CP10" s="103">
        <v>12514</v>
      </c>
    </row>
    <row r="11" spans="1:98" x14ac:dyDescent="0.25">
      <c r="A11" s="117">
        <v>1926</v>
      </c>
      <c r="B11" s="118">
        <v>438.87</v>
      </c>
      <c r="C11" s="119">
        <v>103.62</v>
      </c>
      <c r="D11" s="119">
        <v>86.11</v>
      </c>
      <c r="E11" s="119">
        <v>17.510000000000002</v>
      </c>
      <c r="F11" s="121">
        <v>335.25</v>
      </c>
      <c r="H11" s="117">
        <v>1926</v>
      </c>
      <c r="I11" s="118">
        <v>6547</v>
      </c>
      <c r="J11" s="119" t="s">
        <v>222</v>
      </c>
      <c r="K11" s="119">
        <v>5811.84</v>
      </c>
      <c r="L11" s="119">
        <v>346.97</v>
      </c>
      <c r="M11" s="119">
        <v>388.19</v>
      </c>
      <c r="N11" s="119" t="s">
        <v>220</v>
      </c>
      <c r="O11" s="121" t="s">
        <v>220</v>
      </c>
      <c r="Q11" s="84">
        <v>1932</v>
      </c>
      <c r="R11" s="130" t="s">
        <v>223</v>
      </c>
      <c r="S11" s="86">
        <v>30</v>
      </c>
      <c r="T11" s="87">
        <v>7.5</v>
      </c>
      <c r="U11" s="87">
        <v>9</v>
      </c>
      <c r="V11" s="87">
        <v>7.5</v>
      </c>
      <c r="W11" s="223">
        <v>9</v>
      </c>
      <c r="X11" s="65"/>
      <c r="Y11" s="117">
        <v>1926</v>
      </c>
      <c r="Z11" s="87">
        <v>6</v>
      </c>
      <c r="AA11" s="123">
        <v>8</v>
      </c>
      <c r="AB11" s="123" t="s">
        <v>220</v>
      </c>
      <c r="AC11" s="123" t="s">
        <v>220</v>
      </c>
      <c r="AD11" s="119" t="s">
        <v>222</v>
      </c>
      <c r="AE11" s="123" t="s">
        <v>222</v>
      </c>
      <c r="AF11" s="88" t="s">
        <v>222</v>
      </c>
      <c r="AG11" s="65"/>
      <c r="AH11" s="117">
        <v>1929</v>
      </c>
      <c r="AI11" s="87">
        <v>419.57</v>
      </c>
      <c r="AJ11" s="123">
        <v>86.53</v>
      </c>
      <c r="AK11" s="123">
        <v>52.59</v>
      </c>
      <c r="AL11" s="123">
        <v>5.9584813022856737</v>
      </c>
      <c r="AM11" s="123">
        <v>8.0896798798104701</v>
      </c>
      <c r="AN11" s="88">
        <v>7.6060087469100583</v>
      </c>
      <c r="AO11" s="65"/>
      <c r="AP11" s="117">
        <v>1926</v>
      </c>
      <c r="AQ11" s="125">
        <v>56.635833333333345</v>
      </c>
      <c r="AR11" s="281">
        <v>1.8467499999999999</v>
      </c>
      <c r="AS11" s="281">
        <v>10.950833333333334</v>
      </c>
      <c r="AT11" s="281">
        <v>275.33333333333331</v>
      </c>
      <c r="AU11" s="281">
        <v>2.1792499999999992</v>
      </c>
      <c r="AV11" s="281">
        <v>13.4925</v>
      </c>
      <c r="AW11" s="133">
        <v>9.1329166666666666</v>
      </c>
      <c r="AX11" s="65"/>
      <c r="AY11" s="117">
        <v>1926</v>
      </c>
      <c r="AZ11" s="118">
        <v>11606</v>
      </c>
      <c r="BA11" s="119">
        <v>1828</v>
      </c>
      <c r="BB11" s="119">
        <v>6106</v>
      </c>
      <c r="BC11" s="119">
        <v>3582</v>
      </c>
      <c r="BD11" s="119">
        <v>11593</v>
      </c>
      <c r="BE11" s="119">
        <v>626</v>
      </c>
      <c r="BF11" s="119">
        <v>584</v>
      </c>
      <c r="BG11" s="119" t="s">
        <v>222</v>
      </c>
      <c r="BH11" s="121">
        <v>4413.5767159999996</v>
      </c>
      <c r="BI11" s="65"/>
      <c r="BJ11" s="117">
        <v>1932</v>
      </c>
      <c r="BK11" s="87">
        <v>65.2</v>
      </c>
      <c r="BL11" s="123">
        <v>67.5</v>
      </c>
      <c r="BM11" s="123">
        <v>56.6</v>
      </c>
      <c r="BN11" s="123">
        <v>76.3</v>
      </c>
      <c r="BO11" s="123">
        <v>66.2</v>
      </c>
      <c r="BP11" s="123">
        <v>60.9</v>
      </c>
      <c r="BQ11" s="88">
        <v>68.3</v>
      </c>
      <c r="BR11" s="65"/>
      <c r="BS11" s="117">
        <v>1926</v>
      </c>
      <c r="BT11" s="127">
        <v>27409</v>
      </c>
      <c r="BU11" s="128">
        <v>185369</v>
      </c>
      <c r="BV11" s="128">
        <v>437176</v>
      </c>
      <c r="BW11" s="129">
        <v>245993</v>
      </c>
      <c r="BX11" s="279"/>
      <c r="BY11" s="117">
        <v>1926</v>
      </c>
      <c r="BZ11" s="87">
        <v>664.17899999999997</v>
      </c>
      <c r="CA11" s="123">
        <v>23.51</v>
      </c>
      <c r="CB11" s="123">
        <v>136.05324074074073</v>
      </c>
      <c r="CC11" s="123" t="s">
        <v>222</v>
      </c>
      <c r="CD11" s="123" t="s">
        <v>222</v>
      </c>
      <c r="CE11" s="88" t="s">
        <v>222</v>
      </c>
      <c r="CF11" s="65"/>
      <c r="CG11" s="117">
        <v>1924</v>
      </c>
      <c r="CH11" s="118">
        <v>70080</v>
      </c>
      <c r="CI11" s="119">
        <v>9179</v>
      </c>
      <c r="CJ11" s="119">
        <v>37343</v>
      </c>
      <c r="CK11" s="119">
        <v>36515</v>
      </c>
      <c r="CL11" s="119">
        <v>6064</v>
      </c>
      <c r="CM11" s="119">
        <v>17079</v>
      </c>
      <c r="CN11" s="119">
        <v>9539</v>
      </c>
      <c r="CO11" s="119">
        <v>8222</v>
      </c>
      <c r="CP11" s="121">
        <v>12701</v>
      </c>
    </row>
    <row r="12" spans="1:98" x14ac:dyDescent="0.25">
      <c r="A12" s="99">
        <v>1927</v>
      </c>
      <c r="B12" s="100">
        <v>452.73</v>
      </c>
      <c r="C12" s="101">
        <v>106.34</v>
      </c>
      <c r="D12" s="101">
        <v>88.77</v>
      </c>
      <c r="E12" s="101">
        <v>17.57</v>
      </c>
      <c r="F12" s="103">
        <v>346.39</v>
      </c>
      <c r="H12" s="99">
        <v>1927</v>
      </c>
      <c r="I12" s="100">
        <v>6930.52</v>
      </c>
      <c r="J12" s="101" t="s">
        <v>222</v>
      </c>
      <c r="K12" s="101">
        <v>5743.39</v>
      </c>
      <c r="L12" s="101">
        <v>720.97</v>
      </c>
      <c r="M12" s="101">
        <v>466.15999999999997</v>
      </c>
      <c r="N12" s="101" t="s">
        <v>220</v>
      </c>
      <c r="O12" s="103" t="s">
        <v>220</v>
      </c>
      <c r="Q12" s="104">
        <v>1933</v>
      </c>
      <c r="R12" s="282" t="s">
        <v>223</v>
      </c>
      <c r="S12" s="106">
        <v>2</v>
      </c>
      <c r="T12" s="107">
        <v>7.5</v>
      </c>
      <c r="U12" s="107">
        <v>9</v>
      </c>
      <c r="V12" s="107">
        <v>7.5</v>
      </c>
      <c r="W12" s="216">
        <v>7.5</v>
      </c>
      <c r="X12" s="65"/>
      <c r="Y12" s="99">
        <v>1927</v>
      </c>
      <c r="Z12" s="107">
        <v>6</v>
      </c>
      <c r="AA12" s="109">
        <v>8</v>
      </c>
      <c r="AB12" s="109" t="s">
        <v>220</v>
      </c>
      <c r="AC12" s="109" t="s">
        <v>220</v>
      </c>
      <c r="AD12" s="101" t="s">
        <v>222</v>
      </c>
      <c r="AE12" s="109" t="s">
        <v>222</v>
      </c>
      <c r="AF12" s="113" t="s">
        <v>222</v>
      </c>
      <c r="AG12" s="65"/>
      <c r="AH12" s="99">
        <v>1930</v>
      </c>
      <c r="AI12" s="107">
        <v>438.33</v>
      </c>
      <c r="AJ12" s="109">
        <v>87.86</v>
      </c>
      <c r="AK12" s="109">
        <v>54.03</v>
      </c>
      <c r="AL12" s="109">
        <v>5.7034654255925901</v>
      </c>
      <c r="AM12" s="109">
        <v>7.9672205781925793</v>
      </c>
      <c r="AN12" s="113">
        <v>7.4032944660373863</v>
      </c>
      <c r="AO12" s="65"/>
      <c r="AP12" s="99">
        <v>1927</v>
      </c>
      <c r="AQ12" s="111">
        <v>56.772500000000001</v>
      </c>
      <c r="AR12" s="280">
        <v>2.2357500000000003</v>
      </c>
      <c r="AS12" s="280">
        <v>10.950000000000001</v>
      </c>
      <c r="AT12" s="280">
        <v>276.41666666666669</v>
      </c>
      <c r="AU12" s="280">
        <v>2.927</v>
      </c>
      <c r="AV12" s="280">
        <v>13.383333333333333</v>
      </c>
      <c r="AW12" s="131">
        <v>9.1304166666666653</v>
      </c>
      <c r="AX12" s="65"/>
      <c r="AY12" s="99">
        <v>1927</v>
      </c>
      <c r="AZ12" s="100">
        <v>11319</v>
      </c>
      <c r="BA12" s="101">
        <v>1754</v>
      </c>
      <c r="BB12" s="101">
        <v>5981</v>
      </c>
      <c r="BC12" s="101">
        <v>3540</v>
      </c>
      <c r="BD12" s="101">
        <v>10983</v>
      </c>
      <c r="BE12" s="101">
        <v>717</v>
      </c>
      <c r="BF12" s="101">
        <v>664</v>
      </c>
      <c r="BG12" s="101" t="s">
        <v>222</v>
      </c>
      <c r="BH12" s="103">
        <v>4337.8347249999997</v>
      </c>
      <c r="BI12" s="65"/>
      <c r="BJ12" s="99">
        <v>1933</v>
      </c>
      <c r="BK12" s="107">
        <v>64.400000000000006</v>
      </c>
      <c r="BL12" s="109">
        <v>57.2</v>
      </c>
      <c r="BM12" s="109">
        <v>57.1</v>
      </c>
      <c r="BN12" s="109">
        <v>75.5</v>
      </c>
      <c r="BO12" s="109">
        <v>70.8</v>
      </c>
      <c r="BP12" s="109">
        <v>58.4</v>
      </c>
      <c r="BQ12" s="113">
        <v>74.3</v>
      </c>
      <c r="BR12" s="65"/>
      <c r="BS12" s="99">
        <v>1927</v>
      </c>
      <c r="BT12" s="114" t="s">
        <v>222</v>
      </c>
      <c r="BU12" s="115">
        <v>258429</v>
      </c>
      <c r="BV12" s="115">
        <v>452693</v>
      </c>
      <c r="BW12" s="116">
        <v>219898</v>
      </c>
      <c r="BX12" s="279"/>
      <c r="BY12" s="99">
        <v>1927</v>
      </c>
      <c r="BZ12" s="107">
        <v>709.23699999999997</v>
      </c>
      <c r="CA12" s="109">
        <v>25.04</v>
      </c>
      <c r="CB12" s="109">
        <v>144.90740740740739</v>
      </c>
      <c r="CC12" s="109" t="s">
        <v>222</v>
      </c>
      <c r="CD12" s="109" t="s">
        <v>222</v>
      </c>
      <c r="CE12" s="113" t="s">
        <v>222</v>
      </c>
      <c r="CF12" s="65"/>
      <c r="CG12" s="99">
        <v>1925</v>
      </c>
      <c r="CH12" s="100">
        <v>63282</v>
      </c>
      <c r="CI12" s="101">
        <v>9110</v>
      </c>
      <c r="CJ12" s="101">
        <v>32483</v>
      </c>
      <c r="CK12" s="101">
        <v>40147</v>
      </c>
      <c r="CL12" s="101">
        <v>6517</v>
      </c>
      <c r="CM12" s="101">
        <v>19129</v>
      </c>
      <c r="CN12" s="101">
        <v>8905</v>
      </c>
      <c r="CO12" s="101">
        <v>8753</v>
      </c>
      <c r="CP12" s="103">
        <v>12891</v>
      </c>
    </row>
    <row r="13" spans="1:98" ht="15" customHeight="1" x14ac:dyDescent="0.25">
      <c r="A13" s="117">
        <v>1928</v>
      </c>
      <c r="B13" s="118">
        <v>339.08000000000004</v>
      </c>
      <c r="C13" s="119">
        <v>108.55000000000001</v>
      </c>
      <c r="D13" s="119">
        <v>91.01</v>
      </c>
      <c r="E13" s="119">
        <v>17.54</v>
      </c>
      <c r="F13" s="121">
        <v>230.53</v>
      </c>
      <c r="H13" s="117">
        <v>1928</v>
      </c>
      <c r="I13" s="118">
        <v>6616.9699999999993</v>
      </c>
      <c r="J13" s="119" t="s">
        <v>222</v>
      </c>
      <c r="K13" s="119">
        <v>5528.17</v>
      </c>
      <c r="L13" s="119">
        <v>493.2</v>
      </c>
      <c r="M13" s="119">
        <v>595.59999999999991</v>
      </c>
      <c r="N13" s="119" t="s">
        <v>220</v>
      </c>
      <c r="O13" s="121" t="s">
        <v>220</v>
      </c>
      <c r="Q13" s="84">
        <v>1934</v>
      </c>
      <c r="R13" s="283" t="s">
        <v>225</v>
      </c>
      <c r="S13" s="86">
        <v>9</v>
      </c>
      <c r="T13" s="87">
        <v>7</v>
      </c>
      <c r="U13" s="87">
        <v>8</v>
      </c>
      <c r="V13" s="87">
        <v>7</v>
      </c>
      <c r="W13" s="223">
        <v>7</v>
      </c>
      <c r="X13" s="65"/>
      <c r="Y13" s="117">
        <v>1928</v>
      </c>
      <c r="Z13" s="87">
        <v>6</v>
      </c>
      <c r="AA13" s="123">
        <v>8</v>
      </c>
      <c r="AB13" s="123" t="s">
        <v>220</v>
      </c>
      <c r="AC13" s="123" t="s">
        <v>220</v>
      </c>
      <c r="AD13" s="120" t="s">
        <v>519</v>
      </c>
      <c r="AE13" s="123" t="s">
        <v>222</v>
      </c>
      <c r="AF13" s="88" t="s">
        <v>222</v>
      </c>
      <c r="AG13" s="65"/>
      <c r="AH13" s="117">
        <v>1931</v>
      </c>
      <c r="AI13" s="87">
        <v>376.45</v>
      </c>
      <c r="AJ13" s="123">
        <v>80.989999999999995</v>
      </c>
      <c r="AK13" s="123">
        <v>45.01</v>
      </c>
      <c r="AL13" s="123">
        <v>6.6409881790410417</v>
      </c>
      <c r="AM13" s="123">
        <v>8.6430423509075194</v>
      </c>
      <c r="AN13" s="88">
        <v>8.8869140191068663</v>
      </c>
      <c r="AO13" s="65"/>
      <c r="AP13" s="117">
        <v>1928</v>
      </c>
      <c r="AQ13" s="125">
        <v>56.849166666666662</v>
      </c>
      <c r="AR13" s="281">
        <v>2.2305833333333331</v>
      </c>
      <c r="AS13" s="281">
        <v>10.948333333333336</v>
      </c>
      <c r="AT13" s="281">
        <v>276.76666666666665</v>
      </c>
      <c r="AU13" s="281">
        <v>2.9890833333333333</v>
      </c>
      <c r="AV13" s="281">
        <v>13.569166666666668</v>
      </c>
      <c r="AW13" s="133">
        <v>9.1258333333333361</v>
      </c>
      <c r="AX13" s="65"/>
      <c r="AY13" s="117">
        <v>1928</v>
      </c>
      <c r="AZ13" s="118">
        <v>13796</v>
      </c>
      <c r="BA13" s="119">
        <v>1774</v>
      </c>
      <c r="BB13" s="119">
        <v>5058</v>
      </c>
      <c r="BC13" s="119">
        <v>6875</v>
      </c>
      <c r="BD13" s="119">
        <v>11147</v>
      </c>
      <c r="BE13" s="119">
        <v>1026</v>
      </c>
      <c r="BF13" s="119">
        <v>860</v>
      </c>
      <c r="BG13" s="119" t="s">
        <v>222</v>
      </c>
      <c r="BH13" s="121">
        <v>4201.609555</v>
      </c>
      <c r="BI13" s="65"/>
      <c r="BJ13" s="117">
        <v>1934</v>
      </c>
      <c r="BK13" s="87">
        <v>63.2</v>
      </c>
      <c r="BL13" s="123">
        <v>57.4</v>
      </c>
      <c r="BM13" s="123">
        <v>55.4</v>
      </c>
      <c r="BN13" s="123">
        <v>80.8</v>
      </c>
      <c r="BO13" s="123">
        <v>67.400000000000006</v>
      </c>
      <c r="BP13" s="123">
        <v>59.1</v>
      </c>
      <c r="BQ13" s="88">
        <v>70.099999999999994</v>
      </c>
      <c r="BR13" s="65"/>
      <c r="BS13" s="117">
        <v>1928</v>
      </c>
      <c r="BT13" s="127" t="s">
        <v>222</v>
      </c>
      <c r="BU13" s="128">
        <v>329103</v>
      </c>
      <c r="BV13" s="128">
        <v>549901</v>
      </c>
      <c r="BW13" s="129">
        <v>257842</v>
      </c>
      <c r="BX13" s="279"/>
      <c r="BY13" s="117">
        <v>1928</v>
      </c>
      <c r="BZ13" s="87">
        <v>781.37300000000005</v>
      </c>
      <c r="CA13" s="123">
        <v>25.82</v>
      </c>
      <c r="CB13" s="123">
        <v>149.42129629629628</v>
      </c>
      <c r="CC13" s="123" t="s">
        <v>222</v>
      </c>
      <c r="CD13" s="123" t="s">
        <v>222</v>
      </c>
      <c r="CE13" s="88" t="s">
        <v>222</v>
      </c>
      <c r="CF13" s="65"/>
      <c r="CG13" s="117">
        <v>1926</v>
      </c>
      <c r="CH13" s="118">
        <v>56156</v>
      </c>
      <c r="CI13" s="119">
        <v>8312</v>
      </c>
      <c r="CJ13" s="119">
        <v>28916</v>
      </c>
      <c r="CK13" s="119">
        <v>38709</v>
      </c>
      <c r="CL13" s="119">
        <v>6722</v>
      </c>
      <c r="CM13" s="119">
        <v>17682</v>
      </c>
      <c r="CN13" s="119">
        <v>7818</v>
      </c>
      <c r="CO13" s="119">
        <v>7632</v>
      </c>
      <c r="CP13" s="121">
        <v>13088</v>
      </c>
    </row>
    <row r="14" spans="1:98" x14ac:dyDescent="0.25">
      <c r="A14" s="99">
        <v>1929</v>
      </c>
      <c r="B14" s="100">
        <v>379.98</v>
      </c>
      <c r="C14" s="101">
        <v>112.05</v>
      </c>
      <c r="D14" s="101">
        <v>94.47</v>
      </c>
      <c r="E14" s="101">
        <v>17.579999999999998</v>
      </c>
      <c r="F14" s="103">
        <v>267.93</v>
      </c>
      <c r="G14" s="48"/>
      <c r="H14" s="99">
        <v>1929</v>
      </c>
      <c r="I14" s="100">
        <v>7373.5700000000006</v>
      </c>
      <c r="J14" s="101" t="s">
        <v>222</v>
      </c>
      <c r="K14" s="101">
        <v>5817.97</v>
      </c>
      <c r="L14" s="101">
        <v>1250.06</v>
      </c>
      <c r="M14" s="101">
        <v>305.54000000000002</v>
      </c>
      <c r="N14" s="101" t="s">
        <v>220</v>
      </c>
      <c r="O14" s="103" t="s">
        <v>220</v>
      </c>
      <c r="Q14" s="104">
        <v>1934</v>
      </c>
      <c r="R14" s="282" t="s">
        <v>221</v>
      </c>
      <c r="S14" s="106">
        <v>16</v>
      </c>
      <c r="T14" s="107">
        <v>6.5</v>
      </c>
      <c r="U14" s="107">
        <v>7.5</v>
      </c>
      <c r="V14" s="107">
        <v>6.5</v>
      </c>
      <c r="W14" s="216">
        <v>6.5</v>
      </c>
      <c r="X14" s="65"/>
      <c r="Y14" s="99">
        <v>1929</v>
      </c>
      <c r="Z14" s="107">
        <v>6</v>
      </c>
      <c r="AA14" s="109">
        <v>8</v>
      </c>
      <c r="AB14" s="109" t="s">
        <v>220</v>
      </c>
      <c r="AC14" s="109" t="s">
        <v>220</v>
      </c>
      <c r="AD14" s="102" t="s">
        <v>520</v>
      </c>
      <c r="AE14" s="109">
        <v>6</v>
      </c>
      <c r="AF14" s="113">
        <v>10</v>
      </c>
      <c r="AG14" s="65"/>
      <c r="AH14" s="99">
        <v>1932</v>
      </c>
      <c r="AI14" s="107">
        <v>207.1</v>
      </c>
      <c r="AJ14" s="109">
        <v>53.44</v>
      </c>
      <c r="AK14" s="109">
        <v>26.22</v>
      </c>
      <c r="AL14" s="109">
        <v>12.071463061323033</v>
      </c>
      <c r="AM14" s="109">
        <v>13.098802395209582</v>
      </c>
      <c r="AN14" s="113">
        <v>15.255530129672007</v>
      </c>
      <c r="AO14" s="65"/>
      <c r="AP14" s="99">
        <v>1929</v>
      </c>
      <c r="AQ14" s="111">
        <v>56.716666666666669</v>
      </c>
      <c r="AR14" s="280">
        <v>2.2255833333333332</v>
      </c>
      <c r="AS14" s="280">
        <v>10.950000000000001</v>
      </c>
      <c r="AT14" s="280">
        <v>275.94166666666666</v>
      </c>
      <c r="AU14" s="280">
        <v>2.9747500000000002</v>
      </c>
      <c r="AV14" s="280">
        <v>13.529166666666667</v>
      </c>
      <c r="AW14" s="131">
        <v>9.1265666666666672</v>
      </c>
      <c r="AX14" s="65"/>
      <c r="AY14" s="99">
        <v>1929</v>
      </c>
      <c r="AZ14" s="100">
        <v>15962</v>
      </c>
      <c r="BA14" s="101">
        <v>2393</v>
      </c>
      <c r="BB14" s="101">
        <v>5521</v>
      </c>
      <c r="BC14" s="101">
        <v>6944</v>
      </c>
      <c r="BD14" s="101">
        <v>11817</v>
      </c>
      <c r="BE14" s="101">
        <v>1014</v>
      </c>
      <c r="BF14" s="101">
        <v>873</v>
      </c>
      <c r="BG14" s="101" t="s">
        <v>222</v>
      </c>
      <c r="BH14" s="103">
        <v>4153.0847830000002</v>
      </c>
      <c r="BI14" s="65"/>
      <c r="BJ14" s="99">
        <v>1935</v>
      </c>
      <c r="BK14" s="107">
        <v>65.900000000000006</v>
      </c>
      <c r="BL14" s="109">
        <v>68.2</v>
      </c>
      <c r="BM14" s="109">
        <v>56.6</v>
      </c>
      <c r="BN14" s="109">
        <v>79.7</v>
      </c>
      <c r="BO14" s="109">
        <v>66.7</v>
      </c>
      <c r="BP14" s="109">
        <v>63.6</v>
      </c>
      <c r="BQ14" s="113">
        <v>69.3</v>
      </c>
      <c r="BR14" s="65"/>
      <c r="BS14" s="99">
        <v>1929</v>
      </c>
      <c r="BT14" s="114" t="s">
        <v>222</v>
      </c>
      <c r="BU14" s="115">
        <v>376614</v>
      </c>
      <c r="BV14" s="115">
        <v>609402</v>
      </c>
      <c r="BW14" s="116">
        <v>223056</v>
      </c>
      <c r="BX14" s="279"/>
      <c r="BY14" s="99">
        <v>1929</v>
      </c>
      <c r="BZ14" s="107">
        <v>824.16700000000003</v>
      </c>
      <c r="CA14" s="109">
        <v>26.32</v>
      </c>
      <c r="CB14" s="109">
        <v>152.31481481481481</v>
      </c>
      <c r="CC14" s="109" t="s">
        <v>222</v>
      </c>
      <c r="CD14" s="109" t="s">
        <v>222</v>
      </c>
      <c r="CE14" s="113" t="s">
        <v>222</v>
      </c>
      <c r="CF14" s="65"/>
      <c r="CG14" s="99">
        <v>1927</v>
      </c>
      <c r="CH14" s="100">
        <v>53328</v>
      </c>
      <c r="CI14" s="101">
        <v>9002</v>
      </c>
      <c r="CJ14" s="101">
        <v>25582</v>
      </c>
      <c r="CK14" s="101">
        <v>37624</v>
      </c>
      <c r="CL14" s="101">
        <v>7156</v>
      </c>
      <c r="CM14" s="101">
        <v>15743</v>
      </c>
      <c r="CN14" s="101">
        <v>6400</v>
      </c>
      <c r="CO14" s="101">
        <v>7286</v>
      </c>
      <c r="CP14" s="103">
        <v>13279</v>
      </c>
    </row>
    <row r="15" spans="1:98" x14ac:dyDescent="0.25">
      <c r="A15" s="117">
        <v>1930</v>
      </c>
      <c r="B15" s="118">
        <v>236.13</v>
      </c>
      <c r="C15" s="119">
        <v>116.17</v>
      </c>
      <c r="D15" s="119">
        <v>98.58</v>
      </c>
      <c r="E15" s="119">
        <v>17.59</v>
      </c>
      <c r="F15" s="121">
        <v>119.96</v>
      </c>
      <c r="H15" s="117">
        <v>1930</v>
      </c>
      <c r="I15" s="118">
        <v>6249.41</v>
      </c>
      <c r="J15" s="119" t="s">
        <v>222</v>
      </c>
      <c r="K15" s="119">
        <v>5396.53</v>
      </c>
      <c r="L15" s="119">
        <v>667.23</v>
      </c>
      <c r="M15" s="119">
        <v>185.65</v>
      </c>
      <c r="N15" s="119" t="s">
        <v>220</v>
      </c>
      <c r="O15" s="121" t="s">
        <v>220</v>
      </c>
      <c r="Q15" s="84">
        <v>1935</v>
      </c>
      <c r="R15" s="85" t="s">
        <v>225</v>
      </c>
      <c r="S15" s="86">
        <v>1</v>
      </c>
      <c r="T15" s="87">
        <v>5</v>
      </c>
      <c r="U15" s="87">
        <v>6</v>
      </c>
      <c r="V15" s="87">
        <v>5</v>
      </c>
      <c r="W15" s="223">
        <v>5</v>
      </c>
      <c r="X15" s="65"/>
      <c r="Y15" s="117">
        <v>1930</v>
      </c>
      <c r="Z15" s="87">
        <v>5.7</v>
      </c>
      <c r="AA15" s="123">
        <v>7.41</v>
      </c>
      <c r="AB15" s="123" t="s">
        <v>220</v>
      </c>
      <c r="AC15" s="123" t="s">
        <v>220</v>
      </c>
      <c r="AD15" s="120" t="s">
        <v>521</v>
      </c>
      <c r="AE15" s="123">
        <v>5</v>
      </c>
      <c r="AF15" s="88">
        <v>7</v>
      </c>
      <c r="AG15" s="65"/>
      <c r="AH15" s="117">
        <v>1933</v>
      </c>
      <c r="AI15" s="87">
        <v>222.32</v>
      </c>
      <c r="AJ15" s="123">
        <v>48.11</v>
      </c>
      <c r="AK15" s="123">
        <v>26.79</v>
      </c>
      <c r="AL15" s="123">
        <v>11.245052177042101</v>
      </c>
      <c r="AM15" s="123">
        <v>14.54998960715028</v>
      </c>
      <c r="AN15" s="88">
        <v>14.930944382232177</v>
      </c>
      <c r="AO15" s="65"/>
      <c r="AP15" s="117">
        <v>1930</v>
      </c>
      <c r="AQ15" s="125">
        <v>56.44</v>
      </c>
      <c r="AR15" s="281">
        <v>2.2191666666666663</v>
      </c>
      <c r="AS15" s="281">
        <v>10.950000000000001</v>
      </c>
      <c r="AT15" s="281">
        <v>274.90000000000003</v>
      </c>
      <c r="AU15" s="281">
        <v>2.9597500000000001</v>
      </c>
      <c r="AV15" s="281">
        <v>13.485833333333334</v>
      </c>
      <c r="AW15" s="133">
        <v>9.1272166666666674</v>
      </c>
      <c r="AX15" s="65"/>
      <c r="AY15" s="117">
        <v>1930</v>
      </c>
      <c r="AZ15" s="118">
        <v>13312</v>
      </c>
      <c r="BA15" s="119">
        <v>2094</v>
      </c>
      <c r="BB15" s="119">
        <v>5366</v>
      </c>
      <c r="BC15" s="119">
        <v>4836</v>
      </c>
      <c r="BD15" s="119">
        <v>12470</v>
      </c>
      <c r="BE15" s="119">
        <v>1015</v>
      </c>
      <c r="BF15" s="119">
        <v>1097</v>
      </c>
      <c r="BG15" s="119" t="s">
        <v>222</v>
      </c>
      <c r="BH15" s="121">
        <v>4020.9059040000002</v>
      </c>
      <c r="BI15" s="65"/>
      <c r="BJ15" s="117">
        <v>1936</v>
      </c>
      <c r="BK15" s="87">
        <v>68.400000000000006</v>
      </c>
      <c r="BL15" s="123">
        <v>69.7</v>
      </c>
      <c r="BM15" s="123">
        <v>60</v>
      </c>
      <c r="BN15" s="123">
        <v>81</v>
      </c>
      <c r="BO15" s="123">
        <v>69.7</v>
      </c>
      <c r="BP15" s="123">
        <v>64.8</v>
      </c>
      <c r="BQ15" s="88">
        <v>71.099999999999994</v>
      </c>
      <c r="BR15" s="65"/>
      <c r="BS15" s="117">
        <v>1930</v>
      </c>
      <c r="BT15" s="127" t="s">
        <v>222</v>
      </c>
      <c r="BU15" s="128">
        <v>314845</v>
      </c>
      <c r="BV15" s="128">
        <v>641375</v>
      </c>
      <c r="BW15" s="129">
        <v>259990</v>
      </c>
      <c r="BX15" s="279"/>
      <c r="BY15" s="117">
        <v>1930</v>
      </c>
      <c r="BZ15" s="87">
        <v>816.68700000000001</v>
      </c>
      <c r="CA15" s="123">
        <v>26.56</v>
      </c>
      <c r="CB15" s="123">
        <v>153.70370370370367</v>
      </c>
      <c r="CC15" s="123">
        <v>100</v>
      </c>
      <c r="CD15" s="123">
        <v>100</v>
      </c>
      <c r="CE15" s="88">
        <v>100</v>
      </c>
      <c r="CF15" s="65"/>
      <c r="CG15" s="117">
        <v>1928</v>
      </c>
      <c r="CH15" s="118">
        <v>59629</v>
      </c>
      <c r="CI15" s="119">
        <v>10146</v>
      </c>
      <c r="CJ15" s="119">
        <v>29155</v>
      </c>
      <c r="CK15" s="119">
        <v>41079</v>
      </c>
      <c r="CL15" s="119">
        <v>7987</v>
      </c>
      <c r="CM15" s="119">
        <v>17311</v>
      </c>
      <c r="CN15" s="119">
        <v>6445</v>
      </c>
      <c r="CO15" s="119">
        <v>7835</v>
      </c>
      <c r="CP15" s="121">
        <v>13477</v>
      </c>
    </row>
    <row r="16" spans="1:98" ht="15" customHeight="1" x14ac:dyDescent="0.25">
      <c r="A16" s="99">
        <v>1931</v>
      </c>
      <c r="B16" s="100">
        <v>2096.8200000000002</v>
      </c>
      <c r="C16" s="101">
        <v>1758.4</v>
      </c>
      <c r="D16" s="101">
        <v>1758.4</v>
      </c>
      <c r="E16" s="101" t="s">
        <v>220</v>
      </c>
      <c r="F16" s="103">
        <v>338.42</v>
      </c>
      <c r="G16" s="284"/>
      <c r="H16" s="99">
        <v>1931</v>
      </c>
      <c r="I16" s="100">
        <v>5755.303003</v>
      </c>
      <c r="J16" s="101">
        <v>166.53300299999998</v>
      </c>
      <c r="K16" s="101">
        <v>5172.2700000000004</v>
      </c>
      <c r="L16" s="101">
        <v>326.27999999999997</v>
      </c>
      <c r="M16" s="101">
        <v>90.22</v>
      </c>
      <c r="N16" s="101">
        <v>31.463094741776814</v>
      </c>
      <c r="O16" s="103">
        <v>37.518452181785975</v>
      </c>
      <c r="Q16" s="285">
        <v>1940</v>
      </c>
      <c r="R16" s="286" t="s">
        <v>515</v>
      </c>
      <c r="S16" s="287"/>
      <c r="T16" s="171">
        <v>5</v>
      </c>
      <c r="U16" s="171">
        <v>6</v>
      </c>
      <c r="V16" s="171">
        <v>5</v>
      </c>
      <c r="W16" s="229">
        <v>5</v>
      </c>
      <c r="X16" s="65"/>
      <c r="Y16" s="99">
        <v>1931</v>
      </c>
      <c r="Z16" s="107">
        <v>6.53</v>
      </c>
      <c r="AA16" s="109">
        <v>8</v>
      </c>
      <c r="AB16" s="109">
        <v>8.77</v>
      </c>
      <c r="AC16" s="109">
        <v>8.77</v>
      </c>
      <c r="AD16" s="101" t="s">
        <v>222</v>
      </c>
      <c r="AE16" s="109" t="s">
        <v>222</v>
      </c>
      <c r="AF16" s="113" t="s">
        <v>222</v>
      </c>
      <c r="AG16" s="65"/>
      <c r="AH16" s="99">
        <v>1934</v>
      </c>
      <c r="AI16" s="107">
        <v>320.60000000000002</v>
      </c>
      <c r="AJ16" s="109">
        <v>70.2</v>
      </c>
      <c r="AK16" s="109">
        <v>37.92</v>
      </c>
      <c r="AL16" s="109">
        <v>7.7978789769182777</v>
      </c>
      <c r="AM16" s="109">
        <v>9.9715099715099704</v>
      </c>
      <c r="AN16" s="113">
        <v>10.548523206751055</v>
      </c>
      <c r="AO16" s="65"/>
      <c r="AP16" s="99">
        <v>1931</v>
      </c>
      <c r="AQ16" s="111">
        <v>56.5075</v>
      </c>
      <c r="AR16" s="280">
        <v>2.2196666666666665</v>
      </c>
      <c r="AS16" s="280">
        <v>10.980000000000002</v>
      </c>
      <c r="AT16" s="280">
        <v>257.83333333333337</v>
      </c>
      <c r="AU16" s="280">
        <v>2.95025</v>
      </c>
      <c r="AV16" s="280">
        <v>13.479999999999999</v>
      </c>
      <c r="AW16" s="131">
        <v>9.0960583333333336</v>
      </c>
      <c r="AX16" s="65"/>
      <c r="AY16" s="99">
        <v>1931</v>
      </c>
      <c r="AZ16" s="100">
        <v>10964</v>
      </c>
      <c r="BA16" s="101">
        <v>1785</v>
      </c>
      <c r="BB16" s="101">
        <v>4420</v>
      </c>
      <c r="BC16" s="101">
        <v>4207</v>
      </c>
      <c r="BD16" s="101">
        <v>11530</v>
      </c>
      <c r="BE16" s="101">
        <v>1089</v>
      </c>
      <c r="BF16" s="101">
        <v>919</v>
      </c>
      <c r="BG16" s="101" t="s">
        <v>222</v>
      </c>
      <c r="BH16" s="103">
        <v>1799.2432020000001</v>
      </c>
      <c r="BI16" s="65"/>
      <c r="BJ16" s="99">
        <v>1937</v>
      </c>
      <c r="BK16" s="107">
        <v>74.7</v>
      </c>
      <c r="BL16" s="109">
        <v>74.099999999999994</v>
      </c>
      <c r="BM16" s="109">
        <v>65.099999999999994</v>
      </c>
      <c r="BN16" s="109">
        <v>87.5</v>
      </c>
      <c r="BO16" s="109">
        <v>77.599999999999994</v>
      </c>
      <c r="BP16" s="109">
        <v>72.599999999999994</v>
      </c>
      <c r="BQ16" s="113">
        <v>74.099999999999994</v>
      </c>
      <c r="BR16" s="65"/>
      <c r="BS16" s="99">
        <v>1931</v>
      </c>
      <c r="BT16" s="114">
        <v>58291</v>
      </c>
      <c r="BU16" s="115">
        <v>355750</v>
      </c>
      <c r="BV16" s="115">
        <v>600912</v>
      </c>
      <c r="BW16" s="116">
        <v>275682</v>
      </c>
      <c r="BX16" s="279"/>
      <c r="BY16" s="99">
        <v>1931</v>
      </c>
      <c r="BZ16" s="107">
        <v>779.64200000000005</v>
      </c>
      <c r="CA16" s="109">
        <v>26.19</v>
      </c>
      <c r="CB16" s="109">
        <v>151.5625</v>
      </c>
      <c r="CC16" s="109">
        <v>99.5</v>
      </c>
      <c r="CD16" s="109">
        <v>105.7</v>
      </c>
      <c r="CE16" s="113">
        <v>94</v>
      </c>
      <c r="CF16" s="65"/>
      <c r="CG16" s="99">
        <v>1929</v>
      </c>
      <c r="CH16" s="100">
        <v>59966</v>
      </c>
      <c r="CI16" s="101">
        <v>9593</v>
      </c>
      <c r="CJ16" s="101">
        <v>29714</v>
      </c>
      <c r="CK16" s="101">
        <v>43471</v>
      </c>
      <c r="CL16" s="101">
        <v>8162</v>
      </c>
      <c r="CM16" s="101">
        <v>18712</v>
      </c>
      <c r="CN16" s="101">
        <v>7922</v>
      </c>
      <c r="CO16" s="101">
        <v>7595</v>
      </c>
      <c r="CP16" s="103">
        <v>13678</v>
      </c>
    </row>
    <row r="17" spans="1:94" x14ac:dyDescent="0.25">
      <c r="A17" s="117">
        <v>1932</v>
      </c>
      <c r="B17" s="118">
        <v>1968.1399999999999</v>
      </c>
      <c r="C17" s="119">
        <v>1760.83</v>
      </c>
      <c r="D17" s="119">
        <v>1760.83</v>
      </c>
      <c r="E17" s="119" t="s">
        <v>220</v>
      </c>
      <c r="F17" s="121">
        <v>207.31</v>
      </c>
      <c r="G17" s="284"/>
      <c r="H17" s="117">
        <v>1932</v>
      </c>
      <c r="I17" s="118">
        <v>5949.7600880000009</v>
      </c>
      <c r="J17" s="119">
        <v>479.18008800000001</v>
      </c>
      <c r="K17" s="119">
        <v>4772.72</v>
      </c>
      <c r="L17" s="119">
        <v>384.72</v>
      </c>
      <c r="M17" s="119">
        <v>313.14</v>
      </c>
      <c r="N17" s="119">
        <v>32.187263507708501</v>
      </c>
      <c r="O17" s="121">
        <v>35.976806846805999</v>
      </c>
      <c r="X17" s="65"/>
      <c r="Y17" s="117">
        <v>1932</v>
      </c>
      <c r="Z17" s="87">
        <v>7.5</v>
      </c>
      <c r="AA17" s="123">
        <v>9</v>
      </c>
      <c r="AB17" s="123">
        <v>8.6999999999999993</v>
      </c>
      <c r="AC17" s="123">
        <v>9</v>
      </c>
      <c r="AD17" s="119" t="s">
        <v>222</v>
      </c>
      <c r="AE17" s="123" t="s">
        <v>222</v>
      </c>
      <c r="AF17" s="88" t="s">
        <v>222</v>
      </c>
      <c r="AG17" s="65"/>
      <c r="AH17" s="117">
        <v>1935</v>
      </c>
      <c r="AI17" s="87">
        <v>368.02</v>
      </c>
      <c r="AJ17" s="123">
        <v>79.2</v>
      </c>
      <c r="AK17" s="123">
        <v>46.83</v>
      </c>
      <c r="AL17" s="123">
        <v>6.7931090701592307</v>
      </c>
      <c r="AM17" s="123">
        <v>8.8383838383838373</v>
      </c>
      <c r="AN17" s="88">
        <v>8.5415332052103352</v>
      </c>
      <c r="AO17" s="65"/>
      <c r="AP17" s="117">
        <v>1932</v>
      </c>
      <c r="AQ17" s="125">
        <v>56.73416666666666</v>
      </c>
      <c r="AR17" s="281">
        <v>2.2368333333333332</v>
      </c>
      <c r="AS17" s="281">
        <v>11.049166666666666</v>
      </c>
      <c r="AT17" s="281">
        <v>199.79999999999998</v>
      </c>
      <c r="AU17" s="281">
        <v>2.9219166666666667</v>
      </c>
      <c r="AV17" s="281">
        <v>13.546666666666665</v>
      </c>
      <c r="AW17" s="133">
        <v>8.269658333333334</v>
      </c>
      <c r="AX17" s="65"/>
      <c r="AY17" s="117">
        <v>1932</v>
      </c>
      <c r="AZ17" s="118">
        <v>9681</v>
      </c>
      <c r="BA17" s="119">
        <v>1793</v>
      </c>
      <c r="BB17" s="119">
        <v>4015</v>
      </c>
      <c r="BC17" s="119">
        <v>3533</v>
      </c>
      <c r="BD17" s="119">
        <v>10286</v>
      </c>
      <c r="BE17" s="119">
        <v>1103</v>
      </c>
      <c r="BF17" s="119">
        <v>1010</v>
      </c>
      <c r="BG17" s="119">
        <v>32763.242635999999</v>
      </c>
      <c r="BH17" s="121">
        <v>2408.6205100000002</v>
      </c>
      <c r="BI17" s="65"/>
      <c r="BJ17" s="117">
        <v>1938</v>
      </c>
      <c r="BK17" s="87">
        <v>78.3</v>
      </c>
      <c r="BL17" s="123">
        <v>85.8</v>
      </c>
      <c r="BM17" s="123">
        <v>65.8</v>
      </c>
      <c r="BN17" s="123">
        <v>89.9</v>
      </c>
      <c r="BO17" s="123">
        <v>78.2</v>
      </c>
      <c r="BP17" s="123">
        <v>76.2</v>
      </c>
      <c r="BQ17" s="88">
        <v>71.2</v>
      </c>
      <c r="BR17" s="65"/>
      <c r="BS17" s="117">
        <v>1932</v>
      </c>
      <c r="BT17" s="127">
        <v>42004</v>
      </c>
      <c r="BU17" s="128">
        <v>317309</v>
      </c>
      <c r="BV17" s="128">
        <v>581789</v>
      </c>
      <c r="BW17" s="129">
        <v>322530</v>
      </c>
      <c r="BX17" s="279"/>
      <c r="BY17" s="117">
        <v>1932</v>
      </c>
      <c r="BZ17" s="87">
        <v>741.52700000000004</v>
      </c>
      <c r="CA17" s="123">
        <v>24.58</v>
      </c>
      <c r="CB17" s="123">
        <v>142.24537037037035</v>
      </c>
      <c r="CC17" s="123">
        <v>91.2</v>
      </c>
      <c r="CD17" s="123">
        <v>111.4</v>
      </c>
      <c r="CE17" s="88">
        <v>81.7</v>
      </c>
      <c r="CF17" s="65"/>
      <c r="CG17" s="117">
        <v>1930</v>
      </c>
      <c r="CH17" s="118">
        <v>50418</v>
      </c>
      <c r="CI17" s="119">
        <v>8775</v>
      </c>
      <c r="CJ17" s="119">
        <v>23351</v>
      </c>
      <c r="CK17" s="119">
        <v>43062</v>
      </c>
      <c r="CL17" s="119">
        <v>8280</v>
      </c>
      <c r="CM17" s="119">
        <v>18595</v>
      </c>
      <c r="CN17" s="119">
        <v>6780</v>
      </c>
      <c r="CO17" s="119">
        <v>6960</v>
      </c>
      <c r="CP17" s="121">
        <v>13883</v>
      </c>
    </row>
    <row r="18" spans="1:94" x14ac:dyDescent="0.25">
      <c r="A18" s="99">
        <v>1933</v>
      </c>
      <c r="B18" s="100">
        <v>1906.22</v>
      </c>
      <c r="C18" s="101">
        <v>1795</v>
      </c>
      <c r="D18" s="101">
        <v>1795</v>
      </c>
      <c r="E18" s="101" t="s">
        <v>220</v>
      </c>
      <c r="F18" s="103">
        <v>111.22</v>
      </c>
      <c r="G18" s="284"/>
      <c r="H18" s="99">
        <v>1933</v>
      </c>
      <c r="I18" s="100">
        <v>6318.2229289999996</v>
      </c>
      <c r="J18" s="101">
        <v>960.04292900000007</v>
      </c>
      <c r="K18" s="101">
        <v>4327.17</v>
      </c>
      <c r="L18" s="101">
        <v>474.41</v>
      </c>
      <c r="M18" s="101">
        <v>556.59999999999991</v>
      </c>
      <c r="N18" s="101">
        <v>33.500181031618951</v>
      </c>
      <c r="O18" s="103">
        <v>35.575885841834356</v>
      </c>
      <c r="X18" s="65"/>
      <c r="Y18" s="99">
        <v>1933</v>
      </c>
      <c r="Z18" s="107">
        <v>7.5</v>
      </c>
      <c r="AA18" s="109">
        <v>9</v>
      </c>
      <c r="AB18" s="109">
        <v>7.5</v>
      </c>
      <c r="AC18" s="109">
        <v>8.6300000000000008</v>
      </c>
      <c r="AD18" s="102" t="s">
        <v>522</v>
      </c>
      <c r="AE18" s="109" t="s">
        <v>222</v>
      </c>
      <c r="AF18" s="113" t="s">
        <v>222</v>
      </c>
      <c r="AG18" s="65"/>
      <c r="AH18" s="99">
        <v>1936</v>
      </c>
      <c r="AI18" s="107">
        <v>363.86</v>
      </c>
      <c r="AJ18" s="109">
        <v>82.84</v>
      </c>
      <c r="AK18" s="109">
        <v>47.83</v>
      </c>
      <c r="AL18" s="109">
        <v>6.8707744736986749</v>
      </c>
      <c r="AM18" s="109">
        <v>8.4500241429261216</v>
      </c>
      <c r="AN18" s="113">
        <v>8.3629521220991005</v>
      </c>
      <c r="AO18" s="65"/>
      <c r="AP18" s="99">
        <v>1933</v>
      </c>
      <c r="AQ18" s="111">
        <v>46.346666666666671</v>
      </c>
      <c r="AR18" s="280">
        <v>2.2584166666666667</v>
      </c>
      <c r="AS18" s="280">
        <v>11.129999999999997</v>
      </c>
      <c r="AT18" s="280">
        <v>191.39166666666668</v>
      </c>
      <c r="AU18" s="280">
        <v>3.0050000000000003</v>
      </c>
      <c r="AV18" s="280">
        <v>13.683333333333332</v>
      </c>
      <c r="AW18" s="131">
        <v>6.9922166666666667</v>
      </c>
      <c r="AX18" s="65"/>
      <c r="AY18" s="99">
        <v>1933</v>
      </c>
      <c r="AZ18" s="100">
        <v>10015</v>
      </c>
      <c r="BA18" s="101">
        <v>2104</v>
      </c>
      <c r="BB18" s="101">
        <v>3855</v>
      </c>
      <c r="BC18" s="101">
        <v>3525</v>
      </c>
      <c r="BD18" s="101">
        <v>9651</v>
      </c>
      <c r="BE18" s="101">
        <v>1158</v>
      </c>
      <c r="BF18" s="101">
        <v>797</v>
      </c>
      <c r="BG18" s="101" t="s">
        <v>222</v>
      </c>
      <c r="BH18" s="103">
        <v>2315.5566370000001</v>
      </c>
      <c r="BI18" s="65"/>
      <c r="BJ18" s="135">
        <v>1939</v>
      </c>
      <c r="BK18" s="171">
        <v>79.3</v>
      </c>
      <c r="BL18" s="172">
        <v>82.5</v>
      </c>
      <c r="BM18" s="172">
        <v>68.7</v>
      </c>
      <c r="BN18" s="172">
        <v>94.9</v>
      </c>
      <c r="BO18" s="172">
        <v>79.8</v>
      </c>
      <c r="BP18" s="172">
        <v>77.2</v>
      </c>
      <c r="BQ18" s="173">
        <v>79.7</v>
      </c>
      <c r="BR18" s="65"/>
      <c r="BS18" s="99">
        <v>1933</v>
      </c>
      <c r="BT18" s="114">
        <v>30952</v>
      </c>
      <c r="BU18" s="115">
        <v>325598</v>
      </c>
      <c r="BV18" s="115">
        <v>532493</v>
      </c>
      <c r="BW18" s="116">
        <v>261947</v>
      </c>
      <c r="BX18" s="279"/>
      <c r="BY18" s="99">
        <v>1933</v>
      </c>
      <c r="BZ18" s="107">
        <v>713.92</v>
      </c>
      <c r="CA18" s="109">
        <v>23.22</v>
      </c>
      <c r="CB18" s="109">
        <v>134.37499999999997</v>
      </c>
      <c r="CC18" s="109">
        <v>86.4</v>
      </c>
      <c r="CD18" s="109">
        <v>120.1</v>
      </c>
      <c r="CE18" s="113">
        <v>71.8</v>
      </c>
      <c r="CF18" s="65"/>
      <c r="CG18" s="99">
        <v>1931</v>
      </c>
      <c r="CH18" s="100">
        <v>45100</v>
      </c>
      <c r="CI18" s="101">
        <v>7809</v>
      </c>
      <c r="CJ18" s="101">
        <v>21238</v>
      </c>
      <c r="CK18" s="101">
        <v>42071</v>
      </c>
      <c r="CL18" s="101">
        <v>7674</v>
      </c>
      <c r="CM18" s="101">
        <v>19352</v>
      </c>
      <c r="CN18" s="101">
        <v>4801</v>
      </c>
      <c r="CO18" s="101">
        <v>4800</v>
      </c>
      <c r="CP18" s="103">
        <v>14077</v>
      </c>
    </row>
    <row r="19" spans="1:94" x14ac:dyDescent="0.25">
      <c r="A19" s="117">
        <v>1934</v>
      </c>
      <c r="B19" s="118">
        <v>1905.4899999999998</v>
      </c>
      <c r="C19" s="119">
        <v>1784.61</v>
      </c>
      <c r="D19" s="119">
        <v>1784.61</v>
      </c>
      <c r="E19" s="119" t="s">
        <v>220</v>
      </c>
      <c r="F19" s="121">
        <v>120.88</v>
      </c>
      <c r="G19" s="284"/>
      <c r="H19" s="117">
        <v>1934</v>
      </c>
      <c r="I19" s="118">
        <v>6243.7112625</v>
      </c>
      <c r="J19" s="119">
        <v>993.89126250000004</v>
      </c>
      <c r="K19" s="119">
        <v>4383.99</v>
      </c>
      <c r="L19" s="119">
        <v>531.91</v>
      </c>
      <c r="M19" s="119">
        <v>333.91999999999996</v>
      </c>
      <c r="N19" s="119">
        <v>33.993736928123255</v>
      </c>
      <c r="O19" s="121">
        <v>36.296292063346932</v>
      </c>
      <c r="R19" s="244"/>
      <c r="S19" s="244"/>
      <c r="X19" s="65"/>
      <c r="Y19" s="117">
        <v>1934</v>
      </c>
      <c r="Z19" s="87">
        <v>6.82</v>
      </c>
      <c r="AA19" s="123">
        <v>7.88</v>
      </c>
      <c r="AB19" s="123">
        <v>6.82</v>
      </c>
      <c r="AC19" s="123">
        <v>6.82</v>
      </c>
      <c r="AD19" s="120" t="s">
        <v>523</v>
      </c>
      <c r="AE19" s="123" t="s">
        <v>222</v>
      </c>
      <c r="AF19" s="88" t="s">
        <v>222</v>
      </c>
      <c r="AG19" s="65"/>
      <c r="AH19" s="117">
        <v>1937</v>
      </c>
      <c r="AI19" s="87">
        <v>407.15</v>
      </c>
      <c r="AJ19" s="123">
        <v>90.42</v>
      </c>
      <c r="AK19" s="123">
        <v>52.68</v>
      </c>
      <c r="AL19" s="123">
        <v>6.1402431536288837</v>
      </c>
      <c r="AM19" s="123">
        <v>7.7416500774165007</v>
      </c>
      <c r="AN19" s="88">
        <v>7.5930144267274109</v>
      </c>
      <c r="AO19" s="65"/>
      <c r="AP19" s="117">
        <v>1934</v>
      </c>
      <c r="AQ19" s="125">
        <v>34.239166666666669</v>
      </c>
      <c r="AR19" s="281">
        <v>2.2595833333333335</v>
      </c>
      <c r="AS19" s="281">
        <v>11.129166666666665</v>
      </c>
      <c r="AT19" s="281">
        <v>173.78333333333333</v>
      </c>
      <c r="AU19" s="281">
        <v>2.9525000000000001</v>
      </c>
      <c r="AV19" s="281">
        <v>13.559166666666664</v>
      </c>
      <c r="AW19" s="133">
        <v>7</v>
      </c>
      <c r="AX19" s="65"/>
      <c r="AY19" s="117">
        <v>1934</v>
      </c>
      <c r="AZ19" s="118">
        <v>9758</v>
      </c>
      <c r="BA19" s="119">
        <v>2199</v>
      </c>
      <c r="BB19" s="119">
        <v>3994</v>
      </c>
      <c r="BC19" s="119">
        <v>3440</v>
      </c>
      <c r="BD19" s="119">
        <v>9379</v>
      </c>
      <c r="BE19" s="119">
        <v>1193</v>
      </c>
      <c r="BF19" s="119">
        <v>686</v>
      </c>
      <c r="BG19" s="119" t="s">
        <v>222</v>
      </c>
      <c r="BH19" s="121">
        <v>2286.6352464800002</v>
      </c>
      <c r="BI19" s="65"/>
      <c r="BJ19" s="288"/>
      <c r="BK19" s="289"/>
      <c r="BL19" s="289"/>
      <c r="BM19" s="289"/>
      <c r="BN19" s="289"/>
      <c r="BO19" s="289"/>
      <c r="BP19" s="289"/>
      <c r="BQ19" s="289"/>
      <c r="BR19" s="65"/>
      <c r="BS19" s="117">
        <v>1934</v>
      </c>
      <c r="BT19" s="127">
        <v>31290</v>
      </c>
      <c r="BU19" s="128">
        <v>325628</v>
      </c>
      <c r="BV19" s="128">
        <v>569673</v>
      </c>
      <c r="BW19" s="129">
        <v>320412</v>
      </c>
      <c r="BX19" s="279"/>
      <c r="BY19" s="117">
        <v>1934</v>
      </c>
      <c r="BZ19" s="87">
        <v>775.02300000000002</v>
      </c>
      <c r="CA19" s="123">
        <v>22.24</v>
      </c>
      <c r="CB19" s="123">
        <v>128.70370370370367</v>
      </c>
      <c r="CC19" s="123">
        <v>78.7</v>
      </c>
      <c r="CD19" s="123">
        <v>114.2</v>
      </c>
      <c r="CE19" s="88">
        <v>68.900000000000006</v>
      </c>
      <c r="CF19" s="65"/>
      <c r="CG19" s="117">
        <v>1932</v>
      </c>
      <c r="CH19" s="118">
        <v>36481</v>
      </c>
      <c r="CI19" s="119">
        <v>6074</v>
      </c>
      <c r="CJ19" s="119">
        <v>17426</v>
      </c>
      <c r="CK19" s="119">
        <v>38333</v>
      </c>
      <c r="CL19" s="119">
        <v>6266</v>
      </c>
      <c r="CM19" s="119">
        <v>18689</v>
      </c>
      <c r="CN19" s="119">
        <v>3056</v>
      </c>
      <c r="CO19" s="119">
        <v>2860</v>
      </c>
      <c r="CP19" s="121">
        <v>14271</v>
      </c>
    </row>
    <row r="20" spans="1:94" x14ac:dyDescent="0.25">
      <c r="A20" s="99">
        <v>1935</v>
      </c>
      <c r="B20" s="100">
        <v>1464.3100000000002</v>
      </c>
      <c r="C20" s="101">
        <v>1431.5300000000002</v>
      </c>
      <c r="D20" s="101">
        <v>1431.5300000000002</v>
      </c>
      <c r="E20" s="101" t="s">
        <v>220</v>
      </c>
      <c r="F20" s="103">
        <v>32.78</v>
      </c>
      <c r="G20" s="284"/>
      <c r="H20" s="99">
        <v>1935</v>
      </c>
      <c r="I20" s="100">
        <v>7145.7787705000001</v>
      </c>
      <c r="J20" s="101">
        <v>870.11877049999998</v>
      </c>
      <c r="K20" s="101">
        <v>4889.99</v>
      </c>
      <c r="L20" s="101">
        <v>689.72</v>
      </c>
      <c r="M20" s="101">
        <v>695.95</v>
      </c>
      <c r="N20" s="101" t="s">
        <v>220</v>
      </c>
      <c r="O20" s="103" t="s">
        <v>220</v>
      </c>
      <c r="R20" s="244"/>
      <c r="S20" s="244"/>
      <c r="X20" s="65"/>
      <c r="Y20" s="99">
        <v>1935</v>
      </c>
      <c r="Z20" s="107">
        <v>5.0999999999999996</v>
      </c>
      <c r="AA20" s="109">
        <v>6.1</v>
      </c>
      <c r="AB20" s="109">
        <v>5.0999999999999996</v>
      </c>
      <c r="AC20" s="109">
        <v>5.0999999999999996</v>
      </c>
      <c r="AD20" s="102" t="s">
        <v>524</v>
      </c>
      <c r="AE20" s="109">
        <v>4</v>
      </c>
      <c r="AF20" s="113">
        <v>5</v>
      </c>
      <c r="AG20" s="65"/>
      <c r="AH20" s="99">
        <v>1938</v>
      </c>
      <c r="AI20" s="107">
        <v>469.29</v>
      </c>
      <c r="AJ20" s="109">
        <v>99.47</v>
      </c>
      <c r="AK20" s="109">
        <v>61.6</v>
      </c>
      <c r="AL20" s="109">
        <v>5.3271964030769885</v>
      </c>
      <c r="AM20" s="109">
        <v>7.0372976776917664</v>
      </c>
      <c r="AN20" s="113">
        <v>6.4935064935064934</v>
      </c>
      <c r="AO20" s="65"/>
      <c r="AP20" s="99">
        <v>1935</v>
      </c>
      <c r="AQ20" s="111">
        <v>43.6</v>
      </c>
      <c r="AR20" s="280">
        <v>2.8966666666666665</v>
      </c>
      <c r="AS20" s="280">
        <v>14.255833333333333</v>
      </c>
      <c r="AT20" s="280">
        <v>215.00833333333333</v>
      </c>
      <c r="AU20" s="280">
        <v>3.6220833333333338</v>
      </c>
      <c r="AV20" s="280">
        <v>17.626666666666669</v>
      </c>
      <c r="AW20" s="131">
        <v>7</v>
      </c>
      <c r="AX20" s="65"/>
      <c r="AY20" s="99">
        <v>1935</v>
      </c>
      <c r="AZ20" s="100">
        <v>9989</v>
      </c>
      <c r="BA20" s="101">
        <v>2196</v>
      </c>
      <c r="BB20" s="101">
        <v>4151</v>
      </c>
      <c r="BC20" s="101">
        <v>3523</v>
      </c>
      <c r="BD20" s="101">
        <v>9562</v>
      </c>
      <c r="BE20" s="101">
        <v>1210</v>
      </c>
      <c r="BF20" s="101">
        <v>678</v>
      </c>
      <c r="BG20" s="101" t="s">
        <v>222</v>
      </c>
      <c r="BH20" s="103">
        <v>2270.6077770000002</v>
      </c>
      <c r="BI20" s="65"/>
      <c r="BJ20" s="290"/>
      <c r="BK20" s="48"/>
      <c r="BN20" s="291"/>
      <c r="BO20" s="291"/>
      <c r="BP20" s="291"/>
      <c r="BQ20" s="291"/>
      <c r="BR20" s="65"/>
      <c r="BS20" s="99">
        <v>1935</v>
      </c>
      <c r="BT20" s="114">
        <v>33422</v>
      </c>
      <c r="BU20" s="115">
        <v>330051</v>
      </c>
      <c r="BV20" s="115">
        <v>594457</v>
      </c>
      <c r="BW20" s="116">
        <v>299930</v>
      </c>
      <c r="BX20" s="279"/>
      <c r="BY20" s="99">
        <v>1935</v>
      </c>
      <c r="BZ20" s="107">
        <v>802.851</v>
      </c>
      <c r="CA20" s="109">
        <v>21.65</v>
      </c>
      <c r="CB20" s="109">
        <v>125.28935185185183</v>
      </c>
      <c r="CC20" s="109">
        <v>77.8</v>
      </c>
      <c r="CD20" s="109">
        <v>109.9</v>
      </c>
      <c r="CE20" s="113">
        <v>70.900000000000006</v>
      </c>
      <c r="CF20" s="65"/>
      <c r="CG20" s="99">
        <v>1933</v>
      </c>
      <c r="CH20" s="100">
        <v>36117</v>
      </c>
      <c r="CI20" s="101">
        <v>7128</v>
      </c>
      <c r="CJ20" s="101">
        <v>16727</v>
      </c>
      <c r="CK20" s="101">
        <v>38945</v>
      </c>
      <c r="CL20" s="101">
        <v>7261</v>
      </c>
      <c r="CM20" s="101">
        <v>18593</v>
      </c>
      <c r="CN20" s="101">
        <v>3378</v>
      </c>
      <c r="CO20" s="101">
        <v>2883</v>
      </c>
      <c r="CP20" s="103">
        <v>14468</v>
      </c>
    </row>
    <row r="21" spans="1:94" x14ac:dyDescent="0.25">
      <c r="A21" s="117">
        <v>1936</v>
      </c>
      <c r="B21" s="118">
        <v>1626.08</v>
      </c>
      <c r="C21" s="119">
        <v>1626.08</v>
      </c>
      <c r="D21" s="119">
        <v>1626.08</v>
      </c>
      <c r="E21" s="119" t="s">
        <v>220</v>
      </c>
      <c r="F21" s="121" t="s">
        <v>220</v>
      </c>
      <c r="G21" s="284"/>
      <c r="H21" s="117">
        <v>1936</v>
      </c>
      <c r="I21" s="118">
        <v>7902.4035075000002</v>
      </c>
      <c r="J21" s="119">
        <v>864.63350749999995</v>
      </c>
      <c r="K21" s="119">
        <v>5408.53</v>
      </c>
      <c r="L21" s="119">
        <v>651.19000000000005</v>
      </c>
      <c r="M21" s="119">
        <v>978.05000000000007</v>
      </c>
      <c r="N21" s="119" t="s">
        <v>220</v>
      </c>
      <c r="O21" s="121" t="s">
        <v>220</v>
      </c>
      <c r="R21" s="244"/>
      <c r="S21" s="244"/>
      <c r="X21" s="65"/>
      <c r="Y21" s="117">
        <v>1936</v>
      </c>
      <c r="Z21" s="87">
        <v>5</v>
      </c>
      <c r="AA21" s="123">
        <v>6</v>
      </c>
      <c r="AB21" s="123">
        <v>5</v>
      </c>
      <c r="AC21" s="123">
        <v>5</v>
      </c>
      <c r="AD21" s="120" t="s">
        <v>525</v>
      </c>
      <c r="AE21" s="123">
        <v>4</v>
      </c>
      <c r="AF21" s="88">
        <v>5</v>
      </c>
      <c r="AG21" s="65"/>
      <c r="AH21" s="154">
        <v>1939</v>
      </c>
      <c r="AI21" s="141">
        <v>450.56</v>
      </c>
      <c r="AJ21" s="158">
        <v>99.09</v>
      </c>
      <c r="AK21" s="158">
        <v>60.09</v>
      </c>
      <c r="AL21" s="158">
        <v>5.5486505681818183</v>
      </c>
      <c r="AM21" s="158">
        <v>7.0642849934403067</v>
      </c>
      <c r="AN21" s="142">
        <v>6.6566816442003658</v>
      </c>
      <c r="AO21" s="65"/>
      <c r="AP21" s="117">
        <v>1936</v>
      </c>
      <c r="AQ21" s="125">
        <v>43.405000000000008</v>
      </c>
      <c r="AR21" s="281">
        <v>2.6746666666666665</v>
      </c>
      <c r="AS21" s="281">
        <v>13.202249999999998</v>
      </c>
      <c r="AT21" s="281">
        <v>217.4083333333333</v>
      </c>
      <c r="AU21" s="281">
        <v>2.2913333333333332</v>
      </c>
      <c r="AV21" s="281">
        <v>17.574166666666667</v>
      </c>
      <c r="AW21" s="133">
        <v>7</v>
      </c>
      <c r="AX21" s="65"/>
      <c r="AY21" s="117">
        <v>1936</v>
      </c>
      <c r="AZ21" s="118">
        <v>10572</v>
      </c>
      <c r="BA21" s="119">
        <v>2390</v>
      </c>
      <c r="BB21" s="119">
        <v>4651</v>
      </c>
      <c r="BC21" s="119">
        <v>3381</v>
      </c>
      <c r="BD21" s="119">
        <v>10059</v>
      </c>
      <c r="BE21" s="119">
        <v>1219</v>
      </c>
      <c r="BF21" s="119">
        <v>718</v>
      </c>
      <c r="BG21" s="119" t="s">
        <v>222</v>
      </c>
      <c r="BH21" s="121">
        <v>2247.8439116999998</v>
      </c>
      <c r="BI21" s="65"/>
      <c r="BJ21" s="290"/>
      <c r="BK21" s="291"/>
      <c r="BL21" s="291"/>
      <c r="BM21" s="292"/>
      <c r="BN21" s="291"/>
      <c r="BO21" s="291"/>
      <c r="BP21" s="291"/>
      <c r="BQ21" s="291"/>
      <c r="BR21" s="65"/>
      <c r="BS21" s="117">
        <v>1936</v>
      </c>
      <c r="BT21" s="127">
        <v>32931</v>
      </c>
      <c r="BU21" s="128">
        <v>361268</v>
      </c>
      <c r="BV21" s="128">
        <v>611344</v>
      </c>
      <c r="BW21" s="129">
        <v>233559</v>
      </c>
      <c r="BX21" s="279"/>
      <c r="BY21" s="117">
        <v>1936</v>
      </c>
      <c r="BZ21" s="87">
        <v>872.61199999999997</v>
      </c>
      <c r="CA21" s="123">
        <v>21.68</v>
      </c>
      <c r="CB21" s="123">
        <v>125.46296296296295</v>
      </c>
      <c r="CC21" s="123">
        <v>79.5</v>
      </c>
      <c r="CD21" s="123">
        <v>108.9</v>
      </c>
      <c r="CE21" s="88">
        <v>73.099999999999994</v>
      </c>
      <c r="CF21" s="65"/>
      <c r="CG21" s="117">
        <v>1934</v>
      </c>
      <c r="CH21" s="118">
        <v>34066</v>
      </c>
      <c r="CI21" s="119">
        <v>6872</v>
      </c>
      <c r="CJ21" s="119">
        <v>15429</v>
      </c>
      <c r="CK21" s="119">
        <v>40398</v>
      </c>
      <c r="CL21" s="119">
        <v>7435</v>
      </c>
      <c r="CM21" s="119">
        <v>19682</v>
      </c>
      <c r="CN21" s="119">
        <v>3878</v>
      </c>
      <c r="CO21" s="119">
        <v>3573</v>
      </c>
      <c r="CP21" s="121">
        <v>14666</v>
      </c>
    </row>
    <row r="22" spans="1:94" x14ac:dyDescent="0.25">
      <c r="A22" s="99">
        <v>1937</v>
      </c>
      <c r="B22" s="100">
        <v>1709.06</v>
      </c>
      <c r="C22" s="101">
        <v>1709.06</v>
      </c>
      <c r="D22" s="101">
        <v>1709.06</v>
      </c>
      <c r="E22" s="101" t="s">
        <v>220</v>
      </c>
      <c r="F22" s="103" t="s">
        <v>220</v>
      </c>
      <c r="G22" s="284"/>
      <c r="H22" s="99">
        <v>1937</v>
      </c>
      <c r="I22" s="100">
        <v>9127.4469694999989</v>
      </c>
      <c r="J22" s="101">
        <v>839.81696950000003</v>
      </c>
      <c r="K22" s="101">
        <v>5834.07</v>
      </c>
      <c r="L22" s="101">
        <v>1390.59</v>
      </c>
      <c r="M22" s="101">
        <v>1062.97</v>
      </c>
      <c r="N22" s="101" t="s">
        <v>220</v>
      </c>
      <c r="O22" s="103" t="s">
        <v>220</v>
      </c>
      <c r="R22" s="244"/>
      <c r="S22" s="244"/>
      <c r="X22" s="65"/>
      <c r="Y22" s="99">
        <v>1937</v>
      </c>
      <c r="Z22" s="107">
        <v>5</v>
      </c>
      <c r="AA22" s="109">
        <v>6</v>
      </c>
      <c r="AB22" s="109">
        <v>5</v>
      </c>
      <c r="AC22" s="109">
        <v>5</v>
      </c>
      <c r="AD22" s="102" t="s">
        <v>525</v>
      </c>
      <c r="AE22" s="109">
        <v>4</v>
      </c>
      <c r="AF22" s="113">
        <v>5</v>
      </c>
      <c r="AG22" s="65"/>
      <c r="AH22" s="159"/>
      <c r="AI22" s="160"/>
      <c r="AJ22" s="160"/>
      <c r="AK22" s="160"/>
      <c r="AL22" s="160"/>
      <c r="AM22" s="160"/>
      <c r="AN22" s="160"/>
      <c r="AO22" s="65"/>
      <c r="AP22" s="99">
        <v>1937</v>
      </c>
      <c r="AQ22" s="111">
        <v>43.306666666666672</v>
      </c>
      <c r="AR22" s="280">
        <v>1.7662500000000001</v>
      </c>
      <c r="AS22" s="280">
        <v>9.9989999999999988</v>
      </c>
      <c r="AT22" s="280">
        <v>215.44166666666663</v>
      </c>
      <c r="AU22" s="280">
        <v>2.2944999999999998</v>
      </c>
      <c r="AV22" s="280">
        <v>17.520833333333332</v>
      </c>
      <c r="AW22" s="131">
        <v>10</v>
      </c>
      <c r="AX22" s="65"/>
      <c r="AY22" s="99">
        <v>1937</v>
      </c>
      <c r="AZ22" s="100">
        <v>11987</v>
      </c>
      <c r="BA22" s="101">
        <v>2705</v>
      </c>
      <c r="BB22" s="101">
        <v>5241</v>
      </c>
      <c r="BC22" s="101">
        <v>3917</v>
      </c>
      <c r="BD22" s="101">
        <v>11083</v>
      </c>
      <c r="BE22" s="101">
        <v>1267</v>
      </c>
      <c r="BF22" s="101">
        <v>971</v>
      </c>
      <c r="BG22" s="101" t="s">
        <v>222</v>
      </c>
      <c r="BH22" s="103">
        <v>2238.3536693699998</v>
      </c>
      <c r="BI22" s="293"/>
      <c r="BJ22" s="290"/>
      <c r="BK22" s="291"/>
      <c r="BL22" s="291"/>
      <c r="BM22" s="291"/>
      <c r="BN22" s="291"/>
      <c r="BO22" s="291"/>
      <c r="BP22" s="291"/>
      <c r="BQ22" s="291"/>
      <c r="BR22" s="65"/>
      <c r="BS22" s="99">
        <v>1937</v>
      </c>
      <c r="BT22" s="114">
        <v>44290</v>
      </c>
      <c r="BU22" s="115">
        <v>372771</v>
      </c>
      <c r="BV22" s="115">
        <v>701161</v>
      </c>
      <c r="BW22" s="116">
        <v>289606</v>
      </c>
      <c r="BX22" s="279"/>
      <c r="BY22" s="99">
        <v>1937</v>
      </c>
      <c r="BZ22" s="107">
        <v>924.072</v>
      </c>
      <c r="CA22" s="109">
        <v>22.71</v>
      </c>
      <c r="CB22" s="109">
        <v>131.42361111111111</v>
      </c>
      <c r="CC22" s="109">
        <v>83.1</v>
      </c>
      <c r="CD22" s="109">
        <v>105.5</v>
      </c>
      <c r="CE22" s="113">
        <v>71.7</v>
      </c>
      <c r="CF22" s="65"/>
      <c r="CG22" s="99">
        <v>1935</v>
      </c>
      <c r="CH22" s="100">
        <v>34602</v>
      </c>
      <c r="CI22" s="101">
        <v>7000</v>
      </c>
      <c r="CJ22" s="101">
        <v>15610</v>
      </c>
      <c r="CK22" s="101">
        <v>39271</v>
      </c>
      <c r="CL22" s="101">
        <v>7348</v>
      </c>
      <c r="CM22" s="101">
        <v>18554</v>
      </c>
      <c r="CN22" s="101">
        <v>4030</v>
      </c>
      <c r="CO22" s="101">
        <v>3700</v>
      </c>
      <c r="CP22" s="103">
        <v>14863</v>
      </c>
    </row>
    <row r="23" spans="1:94" ht="15" customHeight="1" x14ac:dyDescent="0.25">
      <c r="A23" s="117">
        <v>1938</v>
      </c>
      <c r="B23" s="118">
        <v>1909.61</v>
      </c>
      <c r="C23" s="119">
        <v>1909.61</v>
      </c>
      <c r="D23" s="119">
        <v>1909.61</v>
      </c>
      <c r="E23" s="119" t="s">
        <v>220</v>
      </c>
      <c r="F23" s="121" t="s">
        <v>220</v>
      </c>
      <c r="G23" s="284"/>
      <c r="H23" s="117">
        <v>1938</v>
      </c>
      <c r="I23" s="118">
        <v>9792.3622960000012</v>
      </c>
      <c r="J23" s="119">
        <v>778.40229599999998</v>
      </c>
      <c r="K23" s="119">
        <v>6920.7</v>
      </c>
      <c r="L23" s="119">
        <v>1079.99</v>
      </c>
      <c r="M23" s="119">
        <v>1013.27</v>
      </c>
      <c r="N23" s="119" t="s">
        <v>220</v>
      </c>
      <c r="O23" s="121" t="s">
        <v>220</v>
      </c>
      <c r="R23" s="244"/>
      <c r="S23" s="244"/>
      <c r="X23" s="65"/>
      <c r="Y23" s="117">
        <v>1938</v>
      </c>
      <c r="Z23" s="87">
        <v>5</v>
      </c>
      <c r="AA23" s="123">
        <v>6</v>
      </c>
      <c r="AB23" s="123">
        <v>5</v>
      </c>
      <c r="AC23" s="123">
        <v>5</v>
      </c>
      <c r="AD23" s="119" t="s">
        <v>222</v>
      </c>
      <c r="AE23" s="119" t="s">
        <v>222</v>
      </c>
      <c r="AF23" s="121" t="s">
        <v>222</v>
      </c>
      <c r="AG23" s="65"/>
      <c r="AH23" s="168"/>
      <c r="AI23" s="168"/>
      <c r="AJ23" s="168"/>
      <c r="AK23" s="168"/>
      <c r="AL23" s="168"/>
      <c r="AM23" s="168"/>
      <c r="AN23" s="168"/>
      <c r="AO23" s="65"/>
      <c r="AP23" s="117">
        <v>1938</v>
      </c>
      <c r="AQ23" s="125">
        <v>43.42833333333332</v>
      </c>
      <c r="AR23" s="281">
        <v>1.2595833333333333</v>
      </c>
      <c r="AS23" s="281">
        <v>9.9989999999999988</v>
      </c>
      <c r="AT23" s="281">
        <v>213.71666666666667</v>
      </c>
      <c r="AU23" s="281">
        <v>2.299666666666667</v>
      </c>
      <c r="AV23" s="281">
        <v>17.557500000000001</v>
      </c>
      <c r="AW23" s="133">
        <v>10</v>
      </c>
      <c r="AX23" s="65"/>
      <c r="AY23" s="117">
        <v>1938</v>
      </c>
      <c r="AZ23" s="118">
        <v>12385</v>
      </c>
      <c r="BA23" s="119">
        <v>2762</v>
      </c>
      <c r="BB23" s="119">
        <v>5522</v>
      </c>
      <c r="BC23" s="119">
        <v>3941</v>
      </c>
      <c r="BD23" s="119">
        <v>11814</v>
      </c>
      <c r="BE23" s="119">
        <v>1135</v>
      </c>
      <c r="BF23" s="119">
        <v>1008</v>
      </c>
      <c r="BG23" s="119" t="s">
        <v>222</v>
      </c>
      <c r="BH23" s="121">
        <v>2227.7651022299997</v>
      </c>
      <c r="BI23" s="65"/>
      <c r="BJ23" s="290"/>
      <c r="BK23" s="294"/>
      <c r="BL23" s="294"/>
      <c r="BM23" s="294"/>
      <c r="BN23" s="291"/>
      <c r="BO23" s="291"/>
      <c r="BP23" s="291"/>
      <c r="BQ23" s="291"/>
      <c r="BR23" s="65"/>
      <c r="BS23" s="117">
        <v>1938</v>
      </c>
      <c r="BT23" s="127">
        <v>89832</v>
      </c>
      <c r="BU23" s="128">
        <v>392884</v>
      </c>
      <c r="BV23" s="128">
        <v>728283</v>
      </c>
      <c r="BW23" s="129">
        <v>362650</v>
      </c>
      <c r="BX23" s="279"/>
      <c r="BY23" s="117">
        <v>1938</v>
      </c>
      <c r="BZ23" s="87">
        <v>960.625</v>
      </c>
      <c r="CA23" s="123">
        <v>23.64</v>
      </c>
      <c r="CB23" s="123">
        <v>136.80555555555557</v>
      </c>
      <c r="CC23" s="123">
        <v>85.1</v>
      </c>
      <c r="CD23" s="123">
        <v>105.1</v>
      </c>
      <c r="CE23" s="88">
        <v>80.900000000000006</v>
      </c>
      <c r="CF23" s="65"/>
      <c r="CG23" s="117">
        <v>1936</v>
      </c>
      <c r="CH23" s="118">
        <v>40744</v>
      </c>
      <c r="CI23" s="119">
        <v>8085</v>
      </c>
      <c r="CJ23" s="119">
        <v>19778</v>
      </c>
      <c r="CK23" s="119">
        <v>44885</v>
      </c>
      <c r="CL23" s="119">
        <v>8184</v>
      </c>
      <c r="CM23" s="119">
        <v>22532</v>
      </c>
      <c r="CN23" s="119">
        <v>4376</v>
      </c>
      <c r="CO23" s="119">
        <v>4077</v>
      </c>
      <c r="CP23" s="121">
        <v>15073</v>
      </c>
    </row>
    <row r="24" spans="1:94" ht="15" customHeight="1" x14ac:dyDescent="0.25">
      <c r="A24" s="99">
        <v>1939</v>
      </c>
      <c r="B24" s="100">
        <v>1988.44</v>
      </c>
      <c r="C24" s="101">
        <v>1988.44</v>
      </c>
      <c r="D24" s="101">
        <v>1988.44</v>
      </c>
      <c r="E24" s="101" t="s">
        <v>220</v>
      </c>
      <c r="F24" s="103" t="s">
        <v>220</v>
      </c>
      <c r="G24" s="284"/>
      <c r="H24" s="99">
        <v>1939</v>
      </c>
      <c r="I24" s="100">
        <v>12399.153522249999</v>
      </c>
      <c r="J24" s="101">
        <v>983.09352224999998</v>
      </c>
      <c r="K24" s="101">
        <v>9697.8799999999992</v>
      </c>
      <c r="L24" s="101">
        <v>899.07</v>
      </c>
      <c r="M24" s="101">
        <v>819.11</v>
      </c>
      <c r="N24" s="101" t="s">
        <v>220</v>
      </c>
      <c r="O24" s="103" t="s">
        <v>220</v>
      </c>
      <c r="X24" s="65"/>
      <c r="Y24" s="99">
        <v>1939</v>
      </c>
      <c r="Z24" s="107">
        <v>5</v>
      </c>
      <c r="AA24" s="109">
        <v>6</v>
      </c>
      <c r="AB24" s="109">
        <v>5</v>
      </c>
      <c r="AC24" s="109">
        <v>5</v>
      </c>
      <c r="AD24" s="101" t="s">
        <v>222</v>
      </c>
      <c r="AE24" s="101" t="s">
        <v>222</v>
      </c>
      <c r="AF24" s="103" t="s">
        <v>222</v>
      </c>
      <c r="AG24" s="65"/>
      <c r="AI24" s="295"/>
      <c r="AJ24" s="295"/>
      <c r="AK24" s="295"/>
      <c r="AL24" s="295"/>
      <c r="AO24" s="65"/>
      <c r="AP24" s="99">
        <v>1939</v>
      </c>
      <c r="AQ24" s="111">
        <v>44.184166666666663</v>
      </c>
      <c r="AR24" s="280">
        <v>1.1140000000000001</v>
      </c>
      <c r="AS24" s="280">
        <v>10</v>
      </c>
      <c r="AT24" s="280">
        <v>196.83333333333329</v>
      </c>
      <c r="AU24" s="280">
        <v>2.306</v>
      </c>
      <c r="AV24" s="280">
        <v>17.767499999999995</v>
      </c>
      <c r="AW24" s="131">
        <v>10</v>
      </c>
      <c r="AX24" s="293"/>
      <c r="AY24" s="99">
        <v>1939</v>
      </c>
      <c r="AZ24" s="100">
        <v>13118</v>
      </c>
      <c r="BA24" s="101">
        <v>2992</v>
      </c>
      <c r="BB24" s="101">
        <v>5659</v>
      </c>
      <c r="BC24" s="101">
        <v>4352</v>
      </c>
      <c r="BD24" s="101">
        <v>12463</v>
      </c>
      <c r="BE24" s="101">
        <v>1110</v>
      </c>
      <c r="BF24" s="101">
        <v>1141</v>
      </c>
      <c r="BG24" s="101" t="s">
        <v>222</v>
      </c>
      <c r="BH24" s="103">
        <v>3625.4407433600004</v>
      </c>
      <c r="BI24" s="293"/>
      <c r="BJ24" s="290"/>
      <c r="BK24" s="294"/>
      <c r="BL24" s="294"/>
      <c r="BM24" s="294"/>
      <c r="BN24" s="291"/>
      <c r="BO24" s="291"/>
      <c r="BP24" s="291"/>
      <c r="BQ24" s="291"/>
      <c r="BR24" s="65"/>
      <c r="BS24" s="135">
        <v>1939</v>
      </c>
      <c r="BT24" s="174" t="s">
        <v>222</v>
      </c>
      <c r="BU24" s="175">
        <v>406735</v>
      </c>
      <c r="BV24" s="175">
        <v>767010</v>
      </c>
      <c r="BW24" s="176">
        <v>417608</v>
      </c>
      <c r="BX24" s="279"/>
      <c r="BY24" s="99">
        <v>1939</v>
      </c>
      <c r="BZ24" s="107">
        <v>972.56600000000003</v>
      </c>
      <c r="CA24" s="109">
        <v>24.28</v>
      </c>
      <c r="CB24" s="109">
        <v>140.50925925925927</v>
      </c>
      <c r="CC24" s="109">
        <v>92.2</v>
      </c>
      <c r="CD24" s="109">
        <v>103</v>
      </c>
      <c r="CE24" s="113">
        <v>89.6</v>
      </c>
      <c r="CF24" s="65"/>
      <c r="CG24" s="99">
        <v>1937</v>
      </c>
      <c r="CH24" s="100">
        <v>45027</v>
      </c>
      <c r="CI24" s="101">
        <v>9308</v>
      </c>
      <c r="CJ24" s="101">
        <v>20328</v>
      </c>
      <c r="CK24" s="101">
        <v>45122</v>
      </c>
      <c r="CL24" s="101">
        <v>8728</v>
      </c>
      <c r="CM24" s="101">
        <v>21070</v>
      </c>
      <c r="CN24" s="101">
        <v>6272</v>
      </c>
      <c r="CO24" s="101">
        <v>5234</v>
      </c>
      <c r="CP24" s="103">
        <v>15280</v>
      </c>
    </row>
    <row r="25" spans="1:94" ht="15" customHeight="1" x14ac:dyDescent="0.25">
      <c r="A25" s="154">
        <v>1940</v>
      </c>
      <c r="B25" s="155">
        <v>2740.02</v>
      </c>
      <c r="C25" s="156">
        <v>2740.02</v>
      </c>
      <c r="D25" s="156">
        <v>2740.02</v>
      </c>
      <c r="E25" s="156" t="s">
        <v>220</v>
      </c>
      <c r="F25" s="157" t="s">
        <v>220</v>
      </c>
      <c r="G25" s="284"/>
      <c r="H25" s="154">
        <v>1940</v>
      </c>
      <c r="I25" s="155">
        <v>18490.737773249999</v>
      </c>
      <c r="J25" s="156">
        <v>1125.5577732500001</v>
      </c>
      <c r="K25" s="156">
        <v>13833.89</v>
      </c>
      <c r="L25" s="156">
        <v>1182.94</v>
      </c>
      <c r="M25" s="156">
        <v>2348.35</v>
      </c>
      <c r="N25" s="156" t="s">
        <v>220</v>
      </c>
      <c r="O25" s="157" t="s">
        <v>220</v>
      </c>
      <c r="X25" s="65"/>
      <c r="Y25" s="154">
        <v>1940</v>
      </c>
      <c r="Z25" s="141">
        <v>5</v>
      </c>
      <c r="AA25" s="158">
        <v>6</v>
      </c>
      <c r="AB25" s="158">
        <v>6</v>
      </c>
      <c r="AC25" s="158">
        <v>5</v>
      </c>
      <c r="AD25" s="156" t="s">
        <v>222</v>
      </c>
      <c r="AE25" s="156" t="s">
        <v>222</v>
      </c>
      <c r="AF25" s="157" t="s">
        <v>222</v>
      </c>
      <c r="AG25" s="65"/>
      <c r="AH25" s="296"/>
      <c r="AI25" s="37"/>
      <c r="AJ25" s="37"/>
      <c r="AK25" s="37"/>
      <c r="AL25" s="37"/>
      <c r="AM25" s="37"/>
      <c r="AN25" s="37"/>
      <c r="AO25" s="65"/>
      <c r="AP25" s="154">
        <v>1940</v>
      </c>
      <c r="AQ25" s="236">
        <v>44.547500000000007</v>
      </c>
      <c r="AR25" s="297">
        <v>0.92849999999999999</v>
      </c>
      <c r="AS25" s="297">
        <v>10.113000000000001</v>
      </c>
      <c r="AT25" s="297">
        <v>170.29166666666666</v>
      </c>
      <c r="AU25" s="297">
        <v>2.2494999999999998</v>
      </c>
      <c r="AV25" s="297">
        <v>17.835833333333333</v>
      </c>
      <c r="AW25" s="298">
        <v>10</v>
      </c>
      <c r="AY25" s="154">
        <v>1940</v>
      </c>
      <c r="AZ25" s="155" t="s">
        <v>222</v>
      </c>
      <c r="BA25" s="156" t="s">
        <v>222</v>
      </c>
      <c r="BB25" s="156" t="s">
        <v>222</v>
      </c>
      <c r="BC25" s="156" t="s">
        <v>222</v>
      </c>
      <c r="BD25" s="156" t="s">
        <v>222</v>
      </c>
      <c r="BE25" s="156" t="s">
        <v>222</v>
      </c>
      <c r="BF25" s="156" t="s">
        <v>222</v>
      </c>
      <c r="BG25" s="156" t="s">
        <v>222</v>
      </c>
      <c r="BH25" s="157">
        <v>9162.2450054599994</v>
      </c>
      <c r="BK25" s="299"/>
      <c r="BL25" s="294"/>
      <c r="BM25" s="294"/>
      <c r="BN25" s="291"/>
      <c r="BO25" s="291"/>
      <c r="BP25" s="291"/>
      <c r="BQ25" s="291"/>
      <c r="BR25" s="65"/>
      <c r="BS25" s="279"/>
      <c r="BT25" s="300"/>
      <c r="BU25" s="300"/>
      <c r="BV25" s="300"/>
      <c r="BW25" s="300"/>
      <c r="BX25" s="279"/>
      <c r="BY25" s="154">
        <v>1940</v>
      </c>
      <c r="BZ25" s="141">
        <v>1032.3440000000001</v>
      </c>
      <c r="CA25" s="158">
        <v>26.35</v>
      </c>
      <c r="CB25" s="158">
        <v>152.48842592592592</v>
      </c>
      <c r="CC25" s="158">
        <v>102.9</v>
      </c>
      <c r="CD25" s="158">
        <v>130.80000000000001</v>
      </c>
      <c r="CE25" s="142">
        <v>78.599999999999994</v>
      </c>
      <c r="CF25" s="65"/>
      <c r="CG25" s="117">
        <v>1938</v>
      </c>
      <c r="CH25" s="118">
        <v>48476</v>
      </c>
      <c r="CI25" s="119">
        <v>9860</v>
      </c>
      <c r="CJ25" s="119">
        <v>22531</v>
      </c>
      <c r="CK25" s="119">
        <v>48476</v>
      </c>
      <c r="CL25" s="119">
        <v>9860</v>
      </c>
      <c r="CM25" s="119">
        <v>22531</v>
      </c>
      <c r="CN25" s="119">
        <v>5047</v>
      </c>
      <c r="CO25" s="119">
        <v>4975</v>
      </c>
      <c r="CP25" s="121">
        <v>15490</v>
      </c>
    </row>
    <row r="26" spans="1:94" ht="15" customHeight="1" x14ac:dyDescent="0.25">
      <c r="A26" s="301"/>
      <c r="B26" s="302"/>
      <c r="C26" s="302"/>
      <c r="D26" s="303"/>
      <c r="E26" s="303"/>
      <c r="F26" s="303"/>
      <c r="G26" s="37"/>
      <c r="H26" s="304"/>
      <c r="I26" s="305"/>
      <c r="J26" s="305"/>
      <c r="K26" s="305"/>
      <c r="L26" s="305"/>
      <c r="M26" s="305"/>
      <c r="N26" s="305"/>
      <c r="O26" s="305"/>
      <c r="Y26" s="83"/>
      <c r="AH26" s="37"/>
      <c r="AI26" s="37"/>
      <c r="AJ26" s="37"/>
      <c r="AK26" s="37"/>
      <c r="AL26" s="37"/>
      <c r="AM26" s="37"/>
      <c r="AN26" s="37"/>
      <c r="AP26" s="306"/>
      <c r="AQ26" s="307"/>
      <c r="AR26" s="307"/>
      <c r="AS26" s="307"/>
      <c r="AT26" s="307"/>
      <c r="AU26" s="307"/>
      <c r="AV26" s="307"/>
      <c r="AW26" s="307"/>
      <c r="AY26" s="308"/>
      <c r="AZ26" s="305"/>
      <c r="BA26" s="305"/>
      <c r="BB26" s="305"/>
      <c r="BC26" s="305"/>
      <c r="BD26" s="305"/>
      <c r="BE26" s="305"/>
      <c r="BF26" s="305"/>
      <c r="BG26" s="305"/>
      <c r="BH26" s="305"/>
      <c r="BJ26" s="290"/>
      <c r="BK26" s="309"/>
      <c r="BL26" s="294"/>
      <c r="BM26" s="294"/>
      <c r="BN26" s="291"/>
      <c r="BO26" s="291"/>
      <c r="BP26" s="291"/>
      <c r="BQ26" s="291"/>
      <c r="BR26" s="65"/>
      <c r="BS26" s="301"/>
      <c r="BT26" s="301"/>
      <c r="BU26" s="301"/>
      <c r="BV26" s="301"/>
      <c r="BW26" s="301"/>
      <c r="BX26" s="279"/>
      <c r="BY26" s="301"/>
      <c r="BZ26" s="301"/>
      <c r="CA26" s="301"/>
      <c r="CB26" s="301"/>
      <c r="CC26" s="301"/>
      <c r="CD26" s="301"/>
      <c r="CE26" s="301"/>
      <c r="CF26" s="65"/>
      <c r="CG26" s="99">
        <v>1939</v>
      </c>
      <c r="CH26" s="100">
        <v>52784</v>
      </c>
      <c r="CI26" s="101">
        <v>10895</v>
      </c>
      <c r="CJ26" s="101">
        <v>24275</v>
      </c>
      <c r="CK26" s="101">
        <v>50988</v>
      </c>
      <c r="CL26" s="101">
        <v>10747</v>
      </c>
      <c r="CM26" s="101">
        <v>23509</v>
      </c>
      <c r="CN26" s="101">
        <v>5521</v>
      </c>
      <c r="CO26" s="101">
        <v>4757</v>
      </c>
      <c r="CP26" s="103">
        <v>15708</v>
      </c>
    </row>
    <row r="27" spans="1:94" ht="18" customHeight="1" x14ac:dyDescent="0.25">
      <c r="A27" s="310"/>
      <c r="B27" s="311"/>
      <c r="C27" s="312"/>
      <c r="D27" s="313"/>
      <c r="E27" s="314"/>
      <c r="F27" s="314"/>
      <c r="G27" s="37"/>
      <c r="H27" s="279"/>
      <c r="I27" s="303"/>
      <c r="J27" s="303"/>
      <c r="K27" s="303"/>
      <c r="L27" s="303"/>
      <c r="M27" s="302"/>
      <c r="N27" s="302"/>
      <c r="O27" s="315"/>
      <c r="AH27" s="37"/>
      <c r="AI27" s="37"/>
      <c r="AJ27" s="37"/>
      <c r="AK27" s="37"/>
      <c r="AL27" s="37"/>
      <c r="AM27" s="37"/>
      <c r="AN27" s="37"/>
      <c r="AP27" s="316"/>
      <c r="AQ27" s="279"/>
      <c r="AR27" s="279"/>
      <c r="AS27" s="279"/>
      <c r="AT27" s="279"/>
      <c r="AU27" s="279"/>
      <c r="AV27" s="279"/>
      <c r="AW27" s="279"/>
      <c r="AY27" s="317"/>
      <c r="BA27" s="317"/>
      <c r="BB27" s="317"/>
      <c r="BC27" s="317"/>
      <c r="BD27" s="317"/>
      <c r="BE27" s="317"/>
      <c r="BF27" s="317"/>
      <c r="BG27" s="317"/>
      <c r="BH27" s="317"/>
      <c r="BJ27" s="290"/>
      <c r="BK27" s="299"/>
      <c r="BL27" s="289"/>
      <c r="BM27" s="294"/>
      <c r="BN27" s="291"/>
      <c r="BO27" s="291"/>
      <c r="BP27" s="291"/>
      <c r="BQ27" s="291"/>
      <c r="BR27" s="65"/>
      <c r="BS27" s="301"/>
      <c r="BT27" s="301"/>
      <c r="BU27" s="301"/>
      <c r="BV27" s="301"/>
      <c r="BW27" s="301"/>
      <c r="BX27" s="279"/>
      <c r="BY27" s="301"/>
      <c r="BZ27" s="301"/>
      <c r="CA27" s="301"/>
      <c r="CB27" s="301"/>
      <c r="CC27" s="301"/>
      <c r="CD27" s="301"/>
      <c r="CE27" s="301"/>
      <c r="CF27" s="65"/>
      <c r="CG27" s="154">
        <v>1940</v>
      </c>
      <c r="CH27" s="155" t="s">
        <v>222</v>
      </c>
      <c r="CI27" s="156" t="s">
        <v>222</v>
      </c>
      <c r="CJ27" s="156" t="s">
        <v>222</v>
      </c>
      <c r="CK27" s="156" t="s">
        <v>222</v>
      </c>
      <c r="CL27" s="156" t="s">
        <v>222</v>
      </c>
      <c r="CM27" s="156" t="s">
        <v>222</v>
      </c>
      <c r="CN27" s="156" t="s">
        <v>222</v>
      </c>
      <c r="CO27" s="156" t="s">
        <v>222</v>
      </c>
      <c r="CP27" s="157">
        <v>15919</v>
      </c>
    </row>
    <row r="28" spans="1:94" x14ac:dyDescent="0.25">
      <c r="B28" s="48"/>
      <c r="C28" s="48"/>
      <c r="E28" s="318"/>
      <c r="F28" s="319"/>
      <c r="G28" s="37"/>
      <c r="H28" s="37"/>
      <c r="I28" s="37"/>
      <c r="J28" s="37"/>
      <c r="K28" s="318"/>
      <c r="L28" s="318"/>
      <c r="M28" s="48"/>
      <c r="AH28" s="37"/>
      <c r="AI28" s="37"/>
      <c r="AJ28" s="37"/>
      <c r="AK28" s="37"/>
      <c r="AL28" s="37"/>
      <c r="AM28" s="37"/>
      <c r="AN28" s="37"/>
      <c r="AZ28" s="317"/>
      <c r="BA28" s="317"/>
      <c r="BB28" s="317"/>
      <c r="BC28" s="317"/>
      <c r="BD28" s="317"/>
      <c r="BE28" s="317"/>
      <c r="BF28" s="317"/>
      <c r="BG28" s="317"/>
      <c r="BH28" s="317"/>
      <c r="BK28" s="299"/>
      <c r="BL28" s="289"/>
      <c r="BM28" s="37"/>
      <c r="BS28" s="320"/>
      <c r="BT28" s="320"/>
      <c r="BU28" s="320"/>
      <c r="BV28" s="320"/>
      <c r="BW28" s="320"/>
      <c r="BX28" s="321"/>
      <c r="BY28" s="320"/>
      <c r="BZ28" s="320"/>
      <c r="CA28" s="320"/>
      <c r="CB28" s="320"/>
      <c r="CC28" s="320"/>
      <c r="CD28" s="320"/>
      <c r="CE28" s="320"/>
      <c r="CG28" s="322"/>
      <c r="CH28" s="160"/>
      <c r="CI28" s="160"/>
      <c r="CJ28" s="160"/>
      <c r="CK28" s="160"/>
      <c r="CL28" s="160"/>
      <c r="CM28" s="160"/>
      <c r="CN28" s="160"/>
      <c r="CO28" s="160"/>
      <c r="CP28" s="160"/>
    </row>
    <row r="29" spans="1:94" x14ac:dyDescent="0.25">
      <c r="B29" s="48"/>
      <c r="C29" s="48"/>
      <c r="D29" s="37"/>
      <c r="E29" s="319"/>
      <c r="F29" s="319"/>
      <c r="G29" s="37"/>
      <c r="H29" s="37"/>
      <c r="I29" s="37"/>
      <c r="J29" s="37"/>
      <c r="K29" s="37"/>
      <c r="L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K29" s="323"/>
      <c r="BL29" s="37"/>
      <c r="BM29" s="37"/>
      <c r="CG29" s="301"/>
      <c r="CH29" s="324"/>
      <c r="CI29" s="324"/>
      <c r="CJ29" s="324"/>
      <c r="CK29" s="325"/>
      <c r="CL29" s="325"/>
      <c r="CM29" s="325"/>
      <c r="CN29" s="293"/>
      <c r="CO29" s="324"/>
      <c r="CP29" s="324"/>
    </row>
    <row r="30" spans="1:94" x14ac:dyDescent="0.25">
      <c r="B30" s="48"/>
      <c r="C30" s="48"/>
      <c r="D30" s="37"/>
      <c r="E30" s="319"/>
      <c r="F30" s="319"/>
      <c r="G30" s="37"/>
      <c r="H30" s="37"/>
      <c r="I30" s="318"/>
      <c r="J30" s="37"/>
      <c r="K30" s="37"/>
      <c r="L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K30" s="37"/>
      <c r="BL30" s="37"/>
      <c r="BM30" s="37"/>
      <c r="BS30" s="316" t="s">
        <v>238</v>
      </c>
      <c r="BT30" s="316"/>
      <c r="BU30" s="316"/>
      <c r="BV30" s="316"/>
      <c r="BW30" s="316"/>
      <c r="BX30" s="326"/>
      <c r="BY30" s="316"/>
      <c r="BZ30" s="316"/>
      <c r="CA30" s="316"/>
      <c r="CB30" s="316"/>
      <c r="CC30" s="316"/>
      <c r="CD30" s="316"/>
      <c r="CE30" s="316"/>
      <c r="CG30" s="301"/>
      <c r="CH30" s="324"/>
      <c r="CI30" s="324"/>
      <c r="CJ30" s="324"/>
      <c r="CK30" s="325"/>
      <c r="CL30" s="325"/>
      <c r="CM30" s="325"/>
      <c r="CN30" s="293"/>
      <c r="CO30" s="324"/>
      <c r="CP30" s="324"/>
    </row>
    <row r="31" spans="1:94" x14ac:dyDescent="0.25">
      <c r="B31" s="327"/>
      <c r="C31" s="327"/>
      <c r="D31" s="37"/>
      <c r="E31" s="37"/>
      <c r="F31" s="37"/>
      <c r="G31" s="37"/>
      <c r="H31" s="37"/>
      <c r="I31" s="318"/>
      <c r="J31" s="37"/>
      <c r="K31" s="37"/>
      <c r="L31" s="37"/>
      <c r="AE31" s="37"/>
      <c r="AF31" s="37"/>
      <c r="AG31" s="37"/>
      <c r="AH31" s="3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K31" s="37"/>
      <c r="BL31" s="37"/>
      <c r="BM31" s="37"/>
      <c r="BS31" s="316" t="s">
        <v>238</v>
      </c>
      <c r="BT31" s="316"/>
      <c r="BU31" s="316"/>
      <c r="BV31" s="316"/>
      <c r="BW31" s="316"/>
      <c r="BX31" s="326"/>
      <c r="BY31" s="316"/>
      <c r="BZ31" s="316"/>
      <c r="CA31" s="316"/>
      <c r="CB31" s="316"/>
      <c r="CC31" s="316"/>
      <c r="CD31" s="316"/>
      <c r="CE31" s="316"/>
      <c r="CG31" s="301"/>
      <c r="CH31" s="324"/>
      <c r="CI31" s="324"/>
      <c r="CJ31" s="324"/>
      <c r="CK31" s="325"/>
      <c r="CL31" s="325"/>
      <c r="CM31" s="325"/>
      <c r="CN31" s="293"/>
      <c r="CO31" s="324"/>
      <c r="CP31" s="324"/>
    </row>
    <row r="32" spans="1:94" x14ac:dyDescent="0.25">
      <c r="B32" s="327"/>
      <c r="C32" s="327"/>
      <c r="D32" s="37"/>
      <c r="E32" s="37"/>
      <c r="F32" s="318"/>
      <c r="G32" s="37"/>
      <c r="H32" s="37"/>
      <c r="I32" s="37"/>
      <c r="J32" s="37"/>
      <c r="K32" s="328"/>
      <c r="L32" s="3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K32" s="37"/>
      <c r="BL32" s="37"/>
      <c r="BM32" s="37"/>
      <c r="CG32" s="301"/>
      <c r="CH32" s="324"/>
      <c r="CI32" s="324"/>
      <c r="CJ32" s="324"/>
      <c r="CK32" s="325"/>
      <c r="CL32" s="325"/>
      <c r="CM32" s="325"/>
      <c r="CN32" s="293"/>
      <c r="CO32" s="324"/>
      <c r="CP32" s="324"/>
    </row>
    <row r="33" spans="4:94" x14ac:dyDescent="0.25">
      <c r="D33" s="37"/>
      <c r="E33" s="37"/>
      <c r="F33" s="37"/>
      <c r="G33" s="37"/>
      <c r="H33" s="37"/>
      <c r="I33" s="37"/>
      <c r="J33" s="37"/>
      <c r="K33" s="37"/>
      <c r="L33" s="3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K33" s="37"/>
      <c r="BL33" s="37"/>
      <c r="BM33" s="37"/>
      <c r="CG33" s="301"/>
      <c r="CH33" s="324"/>
      <c r="CI33" s="324"/>
      <c r="CJ33" s="324"/>
      <c r="CK33" s="325"/>
      <c r="CL33" s="325"/>
      <c r="CM33" s="325"/>
      <c r="CN33" s="293"/>
      <c r="CO33" s="324"/>
      <c r="CP33" s="324"/>
    </row>
    <row r="34" spans="4:94" x14ac:dyDescent="0.25">
      <c r="D34" s="318"/>
      <c r="E34" s="318"/>
      <c r="F34" s="318"/>
      <c r="G34" s="318"/>
      <c r="H34" s="318"/>
      <c r="I34" s="37"/>
      <c r="J34" s="37"/>
      <c r="K34" s="37"/>
      <c r="L34" s="3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29"/>
      <c r="BK34" s="37"/>
      <c r="BL34" s="37"/>
      <c r="BM34" s="37"/>
      <c r="CG34" s="301"/>
      <c r="CH34" s="324"/>
      <c r="CI34" s="324"/>
      <c r="CJ34" s="324"/>
      <c r="CK34" s="325"/>
      <c r="CL34" s="325"/>
      <c r="CM34" s="325"/>
      <c r="CN34" s="293"/>
      <c r="CO34" s="324"/>
      <c r="CP34" s="324"/>
    </row>
    <row r="35" spans="4:94" x14ac:dyDescent="0.25"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K35" s="37"/>
      <c r="BL35" s="37"/>
      <c r="BM35" s="37"/>
      <c r="CG35" s="301"/>
      <c r="CH35" s="324"/>
      <c r="CI35" s="324"/>
      <c r="CJ35" s="324"/>
      <c r="CK35" s="325"/>
      <c r="CL35" s="325"/>
      <c r="CM35" s="325"/>
      <c r="CN35" s="293"/>
      <c r="CO35" s="324"/>
      <c r="CP35" s="324"/>
    </row>
    <row r="36" spans="4:94" x14ac:dyDescent="0.25">
      <c r="E36" s="48"/>
      <c r="F36" s="48"/>
      <c r="G36" s="48"/>
      <c r="H36" s="48"/>
      <c r="I36" s="48"/>
      <c r="J36" s="48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K36" s="37"/>
      <c r="BL36" s="37"/>
      <c r="BM36" s="37"/>
      <c r="CG36" s="301"/>
      <c r="CH36" s="324"/>
      <c r="CI36" s="324"/>
      <c r="CJ36" s="324"/>
      <c r="CK36" s="325"/>
      <c r="CL36" s="325"/>
      <c r="CM36" s="325"/>
      <c r="CN36" s="293"/>
      <c r="CO36" s="324"/>
      <c r="CP36" s="324"/>
    </row>
    <row r="37" spans="4:94" x14ac:dyDescent="0.25"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K37" s="37"/>
      <c r="BL37" s="37"/>
      <c r="BM37" s="37"/>
      <c r="CG37" s="301"/>
      <c r="CH37" s="324"/>
      <c r="CI37" s="324"/>
      <c r="CJ37" s="324"/>
      <c r="CK37" s="325"/>
      <c r="CL37" s="325"/>
      <c r="CM37" s="325"/>
      <c r="CN37" s="293"/>
      <c r="CO37" s="324"/>
      <c r="CP37" s="324"/>
    </row>
    <row r="38" spans="4:94" x14ac:dyDescent="0.25"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CG38" s="301"/>
      <c r="CH38" s="324"/>
      <c r="CI38" s="324"/>
      <c r="CJ38" s="324"/>
      <c r="CK38" s="325"/>
      <c r="CL38" s="325"/>
      <c r="CM38" s="325"/>
      <c r="CN38" s="293"/>
      <c r="CO38" s="324"/>
      <c r="CP38" s="324"/>
    </row>
    <row r="39" spans="4:94" x14ac:dyDescent="0.25"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CG39" s="301"/>
      <c r="CH39" s="324"/>
      <c r="CI39" s="324"/>
      <c r="CJ39" s="324"/>
      <c r="CK39" s="325"/>
      <c r="CL39" s="325"/>
      <c r="CM39" s="325"/>
      <c r="CN39" s="293"/>
      <c r="CO39" s="324"/>
      <c r="CP39" s="324"/>
    </row>
    <row r="40" spans="4:94" x14ac:dyDescent="0.25"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CG40" s="301"/>
      <c r="CH40" s="324"/>
      <c r="CI40" s="324"/>
      <c r="CJ40" s="324"/>
      <c r="CK40" s="325"/>
      <c r="CL40" s="325"/>
      <c r="CM40" s="325"/>
      <c r="CN40" s="293"/>
      <c r="CO40" s="324"/>
      <c r="CP40" s="324"/>
    </row>
    <row r="41" spans="4:94" x14ac:dyDescent="0.25"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CG41" s="301"/>
      <c r="CH41" s="324"/>
      <c r="CI41" s="324"/>
      <c r="CJ41" s="324"/>
      <c r="CK41" s="325"/>
      <c r="CL41" s="325"/>
      <c r="CM41" s="325"/>
      <c r="CN41" s="293"/>
      <c r="CO41" s="324"/>
      <c r="CP41" s="324"/>
    </row>
    <row r="42" spans="4:94" x14ac:dyDescent="0.25"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CG42" s="301"/>
      <c r="CH42" s="324"/>
      <c r="CI42" s="324"/>
      <c r="CJ42" s="324"/>
      <c r="CK42" s="325"/>
      <c r="CL42" s="325"/>
      <c r="CM42" s="325"/>
      <c r="CN42" s="293"/>
      <c r="CO42" s="324"/>
      <c r="CP42" s="324"/>
    </row>
    <row r="43" spans="4:94" x14ac:dyDescent="0.25"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CG43" s="301"/>
      <c r="CH43" s="324"/>
      <c r="CI43" s="324"/>
      <c r="CJ43" s="324"/>
      <c r="CK43" s="325"/>
      <c r="CL43" s="325"/>
      <c r="CM43" s="325"/>
      <c r="CN43" s="293"/>
      <c r="CO43" s="324"/>
      <c r="CP43" s="324"/>
    </row>
    <row r="44" spans="4:94" x14ac:dyDescent="0.25">
      <c r="CG44" s="301"/>
      <c r="CH44" s="324"/>
      <c r="CI44" s="324"/>
      <c r="CJ44" s="324"/>
      <c r="CK44" s="325"/>
      <c r="CL44" s="325"/>
      <c r="CM44" s="325"/>
      <c r="CN44" s="293"/>
      <c r="CO44" s="324"/>
      <c r="CP44" s="324"/>
    </row>
    <row r="45" spans="4:94" x14ac:dyDescent="0.25">
      <c r="CG45" s="301"/>
      <c r="CH45" s="324"/>
      <c r="CI45" s="324"/>
      <c r="CJ45" s="324"/>
      <c r="CK45" s="325"/>
      <c r="CL45" s="325"/>
      <c r="CM45" s="325"/>
      <c r="CN45" s="293"/>
      <c r="CO45" s="324"/>
      <c r="CP45" s="324"/>
    </row>
    <row r="46" spans="4:94" x14ac:dyDescent="0.25">
      <c r="CG46" s="301"/>
      <c r="CH46" s="324"/>
      <c r="CI46" s="324"/>
      <c r="CJ46" s="324"/>
      <c r="CK46" s="325"/>
      <c r="CL46" s="325"/>
      <c r="CM46" s="325"/>
      <c r="CN46" s="293"/>
      <c r="CO46" s="324"/>
      <c r="CP46" s="324"/>
    </row>
    <row r="47" spans="4:94" ht="15" customHeight="1" x14ac:dyDescent="0.25">
      <c r="AY47" s="317"/>
      <c r="AZ47" s="317"/>
      <c r="BA47" s="317"/>
      <c r="BB47" s="317"/>
      <c r="BC47" s="317"/>
      <c r="BD47" s="317"/>
      <c r="BE47" s="317"/>
      <c r="BF47" s="317"/>
      <c r="BG47" s="317"/>
      <c r="BH47" s="317"/>
      <c r="CG47" s="301"/>
      <c r="CH47" s="324"/>
      <c r="CI47" s="324"/>
      <c r="CJ47" s="324"/>
      <c r="CK47" s="325"/>
      <c r="CL47" s="325"/>
      <c r="CM47" s="325"/>
      <c r="CN47" s="293"/>
      <c r="CO47" s="324"/>
      <c r="CP47" s="324"/>
    </row>
    <row r="48" spans="4:94" x14ac:dyDescent="0.25"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CG48" s="301"/>
      <c r="CH48" s="324"/>
      <c r="CI48" s="324"/>
      <c r="CJ48" s="324"/>
      <c r="CK48" s="325"/>
      <c r="CL48" s="325"/>
      <c r="CM48" s="325"/>
      <c r="CN48" s="293"/>
      <c r="CO48" s="324"/>
      <c r="CP48" s="324"/>
    </row>
    <row r="49" spans="51:94" x14ac:dyDescent="0.25"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CG49" s="301"/>
      <c r="CH49" s="324"/>
      <c r="CI49" s="324"/>
      <c r="CJ49" s="324"/>
      <c r="CK49" s="325"/>
      <c r="CL49" s="325"/>
      <c r="CM49" s="325"/>
      <c r="CN49" s="293"/>
      <c r="CO49" s="324"/>
      <c r="CP49" s="324"/>
    </row>
    <row r="50" spans="51:94" x14ac:dyDescent="0.25">
      <c r="AY50" s="317"/>
      <c r="AZ50" s="317"/>
      <c r="BA50" s="317"/>
      <c r="BB50" s="317"/>
      <c r="BC50" s="317"/>
      <c r="BD50" s="317"/>
      <c r="BE50" s="317"/>
      <c r="BF50" s="317"/>
      <c r="BG50" s="317"/>
      <c r="BH50" s="317"/>
    </row>
    <row r="51" spans="51:94" x14ac:dyDescent="0.25">
      <c r="AY51" s="317"/>
      <c r="AZ51" s="317"/>
      <c r="BA51" s="317"/>
      <c r="BB51" s="317"/>
      <c r="BC51" s="317"/>
      <c r="BD51" s="317"/>
      <c r="BE51" s="317"/>
      <c r="BF51" s="317"/>
      <c r="BG51" s="317"/>
      <c r="BH51" s="317"/>
    </row>
    <row r="52" spans="51:94" x14ac:dyDescent="0.25">
      <c r="AY52" s="317"/>
      <c r="AZ52" s="317"/>
      <c r="BA52" s="317"/>
      <c r="BB52" s="317"/>
      <c r="BC52" s="317"/>
      <c r="BD52" s="317"/>
      <c r="BE52" s="317"/>
      <c r="BF52" s="317"/>
      <c r="BG52" s="317"/>
      <c r="BH52" s="317"/>
    </row>
    <row r="53" spans="51:94" x14ac:dyDescent="0.25">
      <c r="AY53" s="317"/>
      <c r="AZ53" s="317"/>
      <c r="BA53" s="317"/>
      <c r="BB53" s="317"/>
      <c r="BC53" s="317"/>
      <c r="BD53" s="317"/>
      <c r="BE53" s="317"/>
      <c r="BF53" s="317"/>
      <c r="BG53" s="317"/>
      <c r="BH53" s="317"/>
    </row>
    <row r="54" spans="51:94" ht="15" customHeight="1" x14ac:dyDescent="0.25">
      <c r="AY54" s="317"/>
      <c r="AZ54" s="317"/>
      <c r="BA54" s="317"/>
      <c r="BB54" s="317"/>
      <c r="BC54" s="317"/>
      <c r="BD54" s="317"/>
      <c r="BE54" s="317"/>
      <c r="BF54" s="317"/>
      <c r="BG54" s="317"/>
      <c r="BH54" s="317"/>
    </row>
    <row r="55" spans="51:94" x14ac:dyDescent="0.25"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</row>
    <row r="56" spans="51:94" x14ac:dyDescent="0.25"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</row>
    <row r="57" spans="51:94" x14ac:dyDescent="0.25">
      <c r="AY57" s="317"/>
      <c r="AZ57" s="317"/>
      <c r="BA57" s="317"/>
      <c r="BB57" s="317"/>
      <c r="BC57" s="317"/>
      <c r="BD57" s="317"/>
      <c r="BE57" s="317"/>
      <c r="BF57" s="317"/>
      <c r="BG57" s="317"/>
      <c r="BH57" s="317"/>
    </row>
    <row r="58" spans="51:94" x14ac:dyDescent="0.25">
      <c r="AY58" s="317"/>
      <c r="AZ58" s="317"/>
      <c r="BA58" s="317"/>
      <c r="BB58" s="317"/>
      <c r="BC58" s="317"/>
      <c r="BD58" s="317"/>
      <c r="BE58" s="317"/>
      <c r="BF58" s="317"/>
      <c r="BG58" s="317"/>
      <c r="BH58" s="317"/>
    </row>
    <row r="59" spans="51:94" x14ac:dyDescent="0.25">
      <c r="AY59" s="317"/>
      <c r="AZ59" s="317"/>
      <c r="BA59" s="317"/>
      <c r="BB59" s="317"/>
      <c r="BC59" s="317"/>
      <c r="BD59" s="317"/>
      <c r="BE59" s="317"/>
      <c r="BF59" s="317"/>
      <c r="BG59" s="317"/>
      <c r="BH59" s="317"/>
    </row>
    <row r="60" spans="51:94" x14ac:dyDescent="0.25">
      <c r="AY60" s="317"/>
      <c r="AZ60" s="317"/>
      <c r="BA60" s="317"/>
      <c r="BB60" s="317"/>
      <c r="BC60" s="317"/>
      <c r="BD60" s="317"/>
      <c r="BE60" s="317"/>
      <c r="BF60" s="317"/>
      <c r="BG60" s="317"/>
      <c r="BH60" s="317"/>
    </row>
    <row r="61" spans="51:94" x14ac:dyDescent="0.25">
      <c r="AY61" s="317"/>
      <c r="AZ61" s="317"/>
      <c r="BA61" s="317"/>
      <c r="BB61" s="317"/>
      <c r="BC61" s="317"/>
      <c r="BD61" s="317"/>
      <c r="BE61" s="317"/>
      <c r="BF61" s="317"/>
      <c r="BG61" s="317"/>
      <c r="BH61" s="317"/>
    </row>
    <row r="62" spans="51:94" x14ac:dyDescent="0.25">
      <c r="AY62" s="317"/>
      <c r="AZ62" s="317"/>
      <c r="BA62" s="317"/>
      <c r="BB62" s="317"/>
      <c r="BC62" s="317"/>
      <c r="BD62" s="317"/>
      <c r="BE62" s="317"/>
      <c r="BF62" s="317"/>
      <c r="BG62" s="317"/>
      <c r="BH62" s="317"/>
    </row>
    <row r="63" spans="51:94" x14ac:dyDescent="0.25">
      <c r="AY63" s="317"/>
      <c r="AZ63" s="317"/>
      <c r="BA63" s="317"/>
      <c r="BB63" s="317"/>
      <c r="BC63" s="317"/>
      <c r="BD63" s="317"/>
      <c r="BE63" s="317"/>
      <c r="BF63" s="317"/>
      <c r="BG63" s="317"/>
      <c r="BH63" s="317"/>
    </row>
    <row r="64" spans="51:94" x14ac:dyDescent="0.25">
      <c r="AY64" s="317"/>
      <c r="AZ64" s="317"/>
      <c r="BA64" s="317"/>
      <c r="BB64" s="317"/>
      <c r="BC64" s="317"/>
      <c r="BD64" s="317"/>
      <c r="BE64" s="317"/>
      <c r="BF64" s="317"/>
      <c r="BG64" s="317"/>
      <c r="BH64" s="317"/>
    </row>
    <row r="65" spans="51:60" x14ac:dyDescent="0.25">
      <c r="AY65" s="317"/>
      <c r="AZ65" s="317"/>
      <c r="BA65" s="317"/>
      <c r="BB65" s="317"/>
      <c r="BC65" s="317"/>
      <c r="BD65" s="317"/>
      <c r="BE65" s="317"/>
      <c r="BF65" s="317"/>
      <c r="BG65" s="317"/>
      <c r="BH65" s="317"/>
    </row>
  </sheetData>
  <mergeCells count="26">
    <mergeCell ref="AH22:AN22"/>
    <mergeCell ref="H26:O26"/>
    <mergeCell ref="AY26:BH26"/>
    <mergeCell ref="CG28:CP28"/>
    <mergeCell ref="AP3:AP4"/>
    <mergeCell ref="AY3:AY4"/>
    <mergeCell ref="BJ3:BJ4"/>
    <mergeCell ref="BS3:BS4"/>
    <mergeCell ref="BY3:BY4"/>
    <mergeCell ref="CG3:CG4"/>
    <mergeCell ref="AY2:BH2"/>
    <mergeCell ref="BJ2:BQ2"/>
    <mergeCell ref="BS2:BW2"/>
    <mergeCell ref="BY2:CE2"/>
    <mergeCell ref="CG2:CP2"/>
    <mergeCell ref="A3:A4"/>
    <mergeCell ref="H3:H4"/>
    <mergeCell ref="Q3:Q4"/>
    <mergeCell ref="Y3:Y4"/>
    <mergeCell ref="AH3:AH4"/>
    <mergeCell ref="A2:F2"/>
    <mergeCell ref="H2:O2"/>
    <mergeCell ref="Q2:W2"/>
    <mergeCell ref="Y2:AF2"/>
    <mergeCell ref="AH2:AN2"/>
    <mergeCell ref="AP2:AW2"/>
  </mergeCells>
  <hyperlinks>
    <hyperlink ref="B4" location="'YU index table'!E4" display="YU1A_A"/>
    <hyperlink ref="C4" location="'YU index table'!E6" display="YU1B_A"/>
    <hyperlink ref="D4" location="'YU index table'!E8" display="YU1C_A"/>
    <hyperlink ref="E4" location="'YU index table'!E10" display="YU1D_A"/>
    <hyperlink ref="F4" location="'YU index table'!E12" display="YU1E_A"/>
    <hyperlink ref="I4" location="'YU index table'!E14" display="YU1F_A"/>
    <hyperlink ref="J4" location="'YU index table'!E16" display="YU1H_A"/>
    <hyperlink ref="K4" location="'YU index table'!E17" display="YU1I_A"/>
    <hyperlink ref="L4" location="'YU index table'!E19" display="YU1J_A"/>
    <hyperlink ref="M4" location="'YU index table'!E21" display="YU1K_A"/>
    <hyperlink ref="N4" location="'YU index table'!E23" display="YU1L_A"/>
    <hyperlink ref="O4" location="'YU index table'!E25" display="YU1M_A"/>
    <hyperlink ref="T4" location="'YU index table'!E28" display="YU2A_D"/>
    <hyperlink ref="U4" location="'YU index table'!E31" display="YU2B_D"/>
    <hyperlink ref="V4" location="'YU index table'!E34" display="YU2C_D"/>
    <hyperlink ref="W4" location="'YU index table'!E37" display="YU2D_D"/>
    <hyperlink ref="Z4" location="'YU index table'!E29" display="YU2A_A"/>
    <hyperlink ref="AA4" location="'YU index table'!E32" display="YU2B_A"/>
    <hyperlink ref="AB4" location="'YU index table'!E35" display="YU2C_A"/>
    <hyperlink ref="AC4" location="'YU index table'!E38" display="YU2D_A"/>
    <hyperlink ref="AD4" location="'YU index table'!E40" display="YU2E_A"/>
    <hyperlink ref="AE4" location="'YU index table'!E41" display="YU2F_A"/>
    <hyperlink ref="AF4" location="'YU index table'!E42" display="YU2G_A"/>
    <hyperlink ref="AI4" location="'YU index table'!E43" display="YU2H_A"/>
    <hyperlink ref="AJ4" location="'YU index table'!E45" display="YU2I_A"/>
    <hyperlink ref="AK4" location="'YU index table'!E47" display="YU2J_A"/>
    <hyperlink ref="AL4" location="'YU index table'!E49" display="YU2K_A"/>
    <hyperlink ref="AM4" location="'YU index table'!E51" display="YU2L_A"/>
    <hyperlink ref="AN4" location="'YU index table'!E53" display="YU2M_A"/>
    <hyperlink ref="AQ4" location="'YU index table'!E56" display="YU3A_A"/>
    <hyperlink ref="AR4" location="'YU index table'!E58" display="YU3B_A"/>
    <hyperlink ref="AS4" location="'YU index table'!E60" display="YU3C_A"/>
    <hyperlink ref="AT4" location="'YU index table'!E62" display="YU3D_A"/>
    <hyperlink ref="AU4" location="'YU index table'!E64" display="YU3E_A"/>
    <hyperlink ref="AV4" location="'YU index table'!E66" display="YU3F_A"/>
    <hyperlink ref="AW4" location="'YU index table'!E68" display="YU3G_A"/>
    <hyperlink ref="AZ4" location="'YU index table'!E71" display="YU4A_A"/>
    <hyperlink ref="BA4" location="'YU index table'!E72" display="YU4B_A"/>
    <hyperlink ref="BB4" location="'YU index table'!E73" display="YU4C_A"/>
    <hyperlink ref="BC4" location="'YU index table'!E74" display="YU4D_A"/>
    <hyperlink ref="BD4" location="'YU index table'!E75" display="YU4E_A"/>
    <hyperlink ref="BE4" location="'YU index table'!E76" display="YU4F_A"/>
    <hyperlink ref="BF4" location="'YU index table'!E77" display="YU4G_A"/>
    <hyperlink ref="BG4" location="'YU index table'!E78" display="YU4H_A"/>
    <hyperlink ref="BH4" location="'YU index table'!E79" display="YU4K_A"/>
    <hyperlink ref="BK4" location="'YU index table'!E81" display="YU5A_A"/>
    <hyperlink ref="BL4" location="'YU index table'!E83" display="YU5B_A"/>
    <hyperlink ref="BM4" location="'YU index table'!E85" display="YU5C_A"/>
    <hyperlink ref="BN4" location="'YU index table'!E87" display="YU5D_A"/>
    <hyperlink ref="BO4" location="'YU index table'!E89" display="YU5E_A"/>
    <hyperlink ref="BP4" location="'YU index table'!E91" display="YU5F_A"/>
    <hyperlink ref="BQ4" location="'YU index table'!E93" display="YU5G_A"/>
    <hyperlink ref="BT4" location="'YU index table'!E95" display="YU5H_A"/>
    <hyperlink ref="BU4" location="'YU index table'!E96" display="YU5I_A"/>
    <hyperlink ref="BV4" location="'YU index table'!E97" display="YU5J_A"/>
    <hyperlink ref="BW4" location="'YU index table'!E98" display="YU5K_A"/>
    <hyperlink ref="BZ4" location="'YU index table'!E99" display="YU5L_A"/>
    <hyperlink ref="CA4" location="'YU index table'!E100" display="YU5M_A"/>
    <hyperlink ref="CB4" location="'YU index table'!E101" display="YU5N_A"/>
    <hyperlink ref="CC4" location="'YU index table'!E102" display="YU5O_A"/>
    <hyperlink ref="CD4" location="'YU index table'!E103" display="YU5P_A"/>
    <hyperlink ref="CE4" location="'YU index table'!E104" display="YU5Q_A"/>
    <hyperlink ref="CH4" location="'YU index table'!E106" display="YU6A_A"/>
    <hyperlink ref="CI4" location="'YU index table'!E107" display="YU6B_A"/>
    <hyperlink ref="CJ4" location="'YU index table'!E108" display="YU6C_A"/>
    <hyperlink ref="CK4" location="'YU index table'!E109" display="YU6D_A"/>
    <hyperlink ref="CL4" location="'YU index table'!E110" display="YU6E_A"/>
    <hyperlink ref="CM4" location="'YU index table'!E111" display="YU6F_A"/>
    <hyperlink ref="CN4" location="'YU index table'!E112" display="YU6G_A"/>
    <hyperlink ref="CO4" location="'YU index table'!E113" display="YU6H_A"/>
    <hyperlink ref="CP4" location="'YU index table'!E114" display="YU6I_A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4"/>
  <sheetViews>
    <sheetView showGridLines="0" topLeftCell="AM1" workbookViewId="0">
      <selection activeCell="E86" sqref="E86"/>
    </sheetView>
  </sheetViews>
  <sheetFormatPr baseColWidth="10" defaultColWidth="9.140625" defaultRowHeight="15" x14ac:dyDescent="0.25"/>
  <cols>
    <col min="1" max="1" width="8.7109375" style="47" customWidth="1"/>
    <col min="2" max="2" width="12.5703125" style="47" customWidth="1"/>
    <col min="3" max="6" width="11.7109375" style="47" customWidth="1"/>
    <col min="7" max="7" width="9.140625" style="47"/>
    <col min="8" max="8" width="4.7109375" style="47" customWidth="1"/>
    <col min="9" max="9" width="8.7109375" style="47" customWidth="1"/>
    <col min="10" max="10" width="12.28515625" style="47" customWidth="1"/>
    <col min="11" max="11" width="13.140625" style="47" customWidth="1"/>
    <col min="12" max="12" width="10.42578125" style="47" customWidth="1"/>
    <col min="13" max="13" width="9.85546875" style="47" customWidth="1"/>
    <col min="14" max="14" width="14" style="47" customWidth="1"/>
    <col min="15" max="16" width="11" style="47" customWidth="1"/>
    <col min="17" max="17" width="4.7109375" style="47" customWidth="1"/>
    <col min="18" max="18" width="7" style="47" customWidth="1"/>
    <col min="19" max="19" width="13.5703125" style="47" customWidth="1"/>
    <col min="20" max="22" width="12.7109375" style="47" customWidth="1"/>
    <col min="23" max="23" width="16" style="47" customWidth="1"/>
    <col min="24" max="24" width="4.7109375" style="47" customWidth="1"/>
    <col min="25" max="25" width="7.28515625" style="47" customWidth="1"/>
    <col min="26" max="26" width="10.140625" style="47" customWidth="1"/>
    <col min="27" max="27" width="15" style="47" customWidth="1"/>
    <col min="28" max="29" width="14.140625" style="47" customWidth="1"/>
    <col min="30" max="30" width="13.85546875" style="47" customWidth="1"/>
    <col min="31" max="32" width="13.28515625" style="47" customWidth="1"/>
    <col min="33" max="33" width="4.7109375" style="47" customWidth="1"/>
    <col min="34" max="34" width="8.7109375" style="47" customWidth="1"/>
    <col min="35" max="35" width="9.42578125" style="47" customWidth="1"/>
    <col min="36" max="42" width="12.5703125" style="47" customWidth="1"/>
    <col min="43" max="43" width="4.7109375" style="47" customWidth="1"/>
    <col min="44" max="44" width="8.7109375" style="47" customWidth="1"/>
    <col min="45" max="45" width="11.28515625" style="47" customWidth="1"/>
    <col min="46" max="52" width="10.7109375" style="47" customWidth="1"/>
    <col min="53" max="16384" width="9.140625" style="47"/>
  </cols>
  <sheetData>
    <row r="1" spans="1:54" x14ac:dyDescent="0.25">
      <c r="A1" s="46" t="s">
        <v>190</v>
      </c>
      <c r="B1" s="37"/>
      <c r="C1" s="49"/>
      <c r="D1" s="37"/>
      <c r="E1" s="37"/>
      <c r="F1" s="37"/>
      <c r="G1" s="37"/>
      <c r="I1" s="37"/>
      <c r="J1" s="37"/>
      <c r="K1" s="49"/>
      <c r="L1" s="37"/>
      <c r="M1" s="37"/>
      <c r="N1" s="37"/>
      <c r="O1" s="37"/>
      <c r="P1" s="37"/>
      <c r="R1" s="49"/>
      <c r="S1" s="37"/>
      <c r="T1" s="37"/>
      <c r="U1" s="37"/>
      <c r="V1" s="37"/>
      <c r="Y1" s="37"/>
      <c r="Z1" s="49"/>
      <c r="AA1" s="49"/>
      <c r="AB1" s="49"/>
      <c r="AC1" s="49"/>
      <c r="AD1" s="49"/>
      <c r="AH1" s="330"/>
      <c r="AI1" s="37"/>
      <c r="AJ1" s="37"/>
      <c r="AK1" s="37"/>
      <c r="AL1" s="37"/>
      <c r="AM1" s="37"/>
      <c r="AN1" s="37"/>
      <c r="AO1" s="37"/>
      <c r="AP1" s="37"/>
      <c r="AR1" s="49"/>
      <c r="AS1" s="37"/>
      <c r="AT1" s="37"/>
      <c r="AU1" s="37"/>
      <c r="AV1" s="37"/>
      <c r="AW1" s="37"/>
      <c r="AX1" s="37"/>
    </row>
    <row r="2" spans="1:54" ht="20.100000000000001" customHeight="1" x14ac:dyDescent="0.25">
      <c r="A2" s="50" t="s">
        <v>526</v>
      </c>
      <c r="B2" s="51"/>
      <c r="C2" s="51"/>
      <c r="D2" s="51"/>
      <c r="E2" s="51"/>
      <c r="F2" s="51"/>
      <c r="G2" s="52"/>
      <c r="I2" s="50" t="s">
        <v>527</v>
      </c>
      <c r="J2" s="51"/>
      <c r="K2" s="51"/>
      <c r="L2" s="51"/>
      <c r="M2" s="51"/>
      <c r="N2" s="51"/>
      <c r="O2" s="51"/>
      <c r="P2" s="52"/>
      <c r="R2" s="50" t="s">
        <v>528</v>
      </c>
      <c r="S2" s="51"/>
      <c r="T2" s="51"/>
      <c r="U2" s="51"/>
      <c r="V2" s="51"/>
      <c r="W2" s="52"/>
      <c r="X2" s="331"/>
      <c r="Y2" s="50" t="s">
        <v>529</v>
      </c>
      <c r="Z2" s="51"/>
      <c r="AA2" s="51"/>
      <c r="AB2" s="51"/>
      <c r="AC2" s="51"/>
      <c r="AD2" s="51"/>
      <c r="AE2" s="51"/>
      <c r="AF2" s="52"/>
      <c r="AG2" s="331"/>
      <c r="AH2" s="50" t="s">
        <v>530</v>
      </c>
      <c r="AI2" s="51"/>
      <c r="AJ2" s="51"/>
      <c r="AK2" s="51"/>
      <c r="AL2" s="51"/>
      <c r="AM2" s="51"/>
      <c r="AN2" s="51"/>
      <c r="AO2" s="51"/>
      <c r="AP2" s="52"/>
      <c r="AR2" s="50" t="s">
        <v>531</v>
      </c>
      <c r="AS2" s="51"/>
      <c r="AT2" s="51"/>
      <c r="AU2" s="51"/>
      <c r="AV2" s="51"/>
      <c r="AW2" s="51"/>
      <c r="AX2" s="51"/>
      <c r="AY2" s="51"/>
      <c r="AZ2" s="52"/>
    </row>
    <row r="3" spans="1:54" ht="70.5" customHeight="1" x14ac:dyDescent="0.25">
      <c r="A3" s="189" t="s">
        <v>201</v>
      </c>
      <c r="B3" s="190" t="s">
        <v>213</v>
      </c>
      <c r="C3" s="62" t="s">
        <v>8</v>
      </c>
      <c r="D3" s="63" t="s">
        <v>16</v>
      </c>
      <c r="E3" s="63" t="s">
        <v>19</v>
      </c>
      <c r="F3" s="63" t="s">
        <v>24</v>
      </c>
      <c r="G3" s="64" t="s">
        <v>303</v>
      </c>
      <c r="I3" s="189" t="s">
        <v>201</v>
      </c>
      <c r="J3" s="190" t="s">
        <v>213</v>
      </c>
      <c r="K3" s="62" t="s">
        <v>30</v>
      </c>
      <c r="L3" s="63" t="s">
        <v>34</v>
      </c>
      <c r="M3" s="63" t="s">
        <v>43</v>
      </c>
      <c r="N3" s="63" t="s">
        <v>46</v>
      </c>
      <c r="O3" s="63" t="s">
        <v>319</v>
      </c>
      <c r="P3" s="64" t="s">
        <v>324</v>
      </c>
      <c r="R3" s="189" t="s">
        <v>201</v>
      </c>
      <c r="S3" s="190" t="s">
        <v>213</v>
      </c>
      <c r="T3" s="62" t="s">
        <v>503</v>
      </c>
      <c r="U3" s="63" t="s">
        <v>334</v>
      </c>
      <c r="V3" s="63" t="s">
        <v>338</v>
      </c>
      <c r="W3" s="64" t="s">
        <v>72</v>
      </c>
      <c r="Y3" s="189" t="s">
        <v>201</v>
      </c>
      <c r="Z3" s="190" t="s">
        <v>213</v>
      </c>
      <c r="AA3" s="62" t="s">
        <v>353</v>
      </c>
      <c r="AB3" s="63" t="s">
        <v>359</v>
      </c>
      <c r="AC3" s="63" t="s">
        <v>505</v>
      </c>
      <c r="AD3" s="63" t="s">
        <v>365</v>
      </c>
      <c r="AE3" s="63" t="s">
        <v>370</v>
      </c>
      <c r="AF3" s="64" t="s">
        <v>373</v>
      </c>
      <c r="AH3" s="189" t="s">
        <v>201</v>
      </c>
      <c r="AI3" s="190" t="s">
        <v>213</v>
      </c>
      <c r="AJ3" s="62" t="s">
        <v>377</v>
      </c>
      <c r="AK3" s="274" t="s">
        <v>382</v>
      </c>
      <c r="AL3" s="274" t="s">
        <v>386</v>
      </c>
      <c r="AM3" s="274" t="s">
        <v>390</v>
      </c>
      <c r="AN3" s="63" t="s">
        <v>394</v>
      </c>
      <c r="AO3" s="63" t="s">
        <v>398</v>
      </c>
      <c r="AP3" s="64" t="s">
        <v>403</v>
      </c>
      <c r="AR3" s="189" t="s">
        <v>201</v>
      </c>
      <c r="AS3" s="190" t="s">
        <v>213</v>
      </c>
      <c r="AT3" s="275" t="s">
        <v>429</v>
      </c>
      <c r="AU3" s="274" t="s">
        <v>436</v>
      </c>
      <c r="AV3" s="274" t="s">
        <v>440</v>
      </c>
      <c r="AW3" s="274" t="s">
        <v>443</v>
      </c>
      <c r="AX3" s="274" t="s">
        <v>446</v>
      </c>
      <c r="AY3" s="274" t="s">
        <v>449</v>
      </c>
      <c r="AZ3" s="276" t="s">
        <v>452</v>
      </c>
    </row>
    <row r="4" spans="1:54" ht="18.75" customHeight="1" x14ac:dyDescent="0.25">
      <c r="A4" s="191"/>
      <c r="B4" s="192"/>
      <c r="C4" s="71" t="s">
        <v>532</v>
      </c>
      <c r="D4" s="71" t="s">
        <v>296</v>
      </c>
      <c r="E4" s="71" t="s">
        <v>300</v>
      </c>
      <c r="F4" s="71" t="s">
        <v>302</v>
      </c>
      <c r="G4" s="72" t="s">
        <v>305</v>
      </c>
      <c r="I4" s="191"/>
      <c r="J4" s="192"/>
      <c r="K4" s="71" t="s">
        <v>309</v>
      </c>
      <c r="L4" s="71" t="s">
        <v>314</v>
      </c>
      <c r="M4" s="71" t="s">
        <v>316</v>
      </c>
      <c r="N4" s="71" t="s">
        <v>318</v>
      </c>
      <c r="O4" s="71" t="s">
        <v>323</v>
      </c>
      <c r="P4" s="72" t="s">
        <v>326</v>
      </c>
      <c r="R4" s="191"/>
      <c r="S4" s="192"/>
      <c r="T4" s="71" t="s">
        <v>333</v>
      </c>
      <c r="U4" s="71" t="s">
        <v>337</v>
      </c>
      <c r="V4" s="71" t="s">
        <v>341</v>
      </c>
      <c r="W4" s="72" t="s">
        <v>344</v>
      </c>
      <c r="Y4" s="191"/>
      <c r="Z4" s="192"/>
      <c r="AA4" s="71" t="s">
        <v>358</v>
      </c>
      <c r="AB4" s="71" t="s">
        <v>361</v>
      </c>
      <c r="AC4" s="71" t="s">
        <v>364</v>
      </c>
      <c r="AD4" s="71" t="s">
        <v>369</v>
      </c>
      <c r="AE4" s="71" t="s">
        <v>372</v>
      </c>
      <c r="AF4" s="72" t="s">
        <v>375</v>
      </c>
      <c r="AH4" s="191"/>
      <c r="AI4" s="192"/>
      <c r="AJ4" s="71" t="s">
        <v>381</v>
      </c>
      <c r="AK4" s="71" t="s">
        <v>385</v>
      </c>
      <c r="AL4" s="71" t="s">
        <v>389</v>
      </c>
      <c r="AM4" s="71" t="s">
        <v>393</v>
      </c>
      <c r="AN4" s="71" t="s">
        <v>397</v>
      </c>
      <c r="AO4" s="71" t="s">
        <v>402</v>
      </c>
      <c r="AP4" s="72" t="s">
        <v>406</v>
      </c>
      <c r="AR4" s="191"/>
      <c r="AS4" s="192"/>
      <c r="AT4" s="71" t="s">
        <v>435</v>
      </c>
      <c r="AU4" s="71" t="s">
        <v>439</v>
      </c>
      <c r="AV4" s="71" t="s">
        <v>442</v>
      </c>
      <c r="AW4" s="71" t="s">
        <v>445</v>
      </c>
      <c r="AX4" s="71" t="s">
        <v>448</v>
      </c>
      <c r="AY4" s="71" t="s">
        <v>451</v>
      </c>
      <c r="AZ4" s="72" t="s">
        <v>454</v>
      </c>
    </row>
    <row r="5" spans="1:54" x14ac:dyDescent="0.25">
      <c r="A5" s="332">
        <v>1920</v>
      </c>
      <c r="B5" s="333" t="s">
        <v>249</v>
      </c>
      <c r="C5" s="118">
        <v>431.36247900000001</v>
      </c>
      <c r="D5" s="119">
        <v>79.714753999999999</v>
      </c>
      <c r="E5" s="119">
        <v>64.174367000000004</v>
      </c>
      <c r="F5" s="119">
        <v>15.540387000000001</v>
      </c>
      <c r="G5" s="121">
        <v>351.64772500000004</v>
      </c>
      <c r="H5" s="83"/>
      <c r="I5" s="334">
        <v>1920</v>
      </c>
      <c r="J5" s="333" t="s">
        <v>249</v>
      </c>
      <c r="K5" s="118">
        <v>3601.5021870000005</v>
      </c>
      <c r="L5" s="119">
        <v>3344.1277100000002</v>
      </c>
      <c r="M5" s="119">
        <v>115.15743399999999</v>
      </c>
      <c r="N5" s="119">
        <v>142.21704299999999</v>
      </c>
      <c r="O5" s="119" t="s">
        <v>220</v>
      </c>
      <c r="P5" s="121" t="s">
        <v>220</v>
      </c>
      <c r="Q5" s="83"/>
      <c r="R5" s="335">
        <v>1920</v>
      </c>
      <c r="S5" s="333" t="s">
        <v>249</v>
      </c>
      <c r="T5" s="87">
        <v>6</v>
      </c>
      <c r="U5" s="123">
        <v>6</v>
      </c>
      <c r="V5" s="123" t="s">
        <v>220</v>
      </c>
      <c r="W5" s="88" t="s">
        <v>220</v>
      </c>
      <c r="X5" s="165"/>
      <c r="Y5" s="336">
        <v>1923</v>
      </c>
      <c r="Z5" s="333" t="s">
        <v>251</v>
      </c>
      <c r="AA5" s="87">
        <v>130.44999999999999</v>
      </c>
      <c r="AB5" s="123" t="s">
        <v>222</v>
      </c>
      <c r="AC5" s="123" t="s">
        <v>222</v>
      </c>
      <c r="AD5" s="123">
        <v>19.164430816404753</v>
      </c>
      <c r="AE5" s="123" t="s">
        <v>222</v>
      </c>
      <c r="AF5" s="88" t="s">
        <v>222</v>
      </c>
      <c r="AG5" s="165"/>
      <c r="AH5" s="337">
        <v>1919</v>
      </c>
      <c r="AI5" s="333" t="s">
        <v>250</v>
      </c>
      <c r="AJ5" s="93" t="s">
        <v>222</v>
      </c>
      <c r="AK5" s="278">
        <v>1.2549999999999999</v>
      </c>
      <c r="AL5" s="278" t="s">
        <v>222</v>
      </c>
      <c r="AM5" s="278" t="s">
        <v>222</v>
      </c>
      <c r="AN5" s="278" t="s">
        <v>222</v>
      </c>
      <c r="AO5" s="278" t="s">
        <v>222</v>
      </c>
      <c r="AP5" s="94" t="s">
        <v>222</v>
      </c>
      <c r="AQ5" s="83"/>
      <c r="AR5" s="332">
        <v>1926</v>
      </c>
      <c r="AS5" s="333" t="s">
        <v>249</v>
      </c>
      <c r="AT5" s="89">
        <v>100</v>
      </c>
      <c r="AU5" s="90">
        <v>100</v>
      </c>
      <c r="AV5" s="90">
        <v>100</v>
      </c>
      <c r="AW5" s="90">
        <v>100</v>
      </c>
      <c r="AX5" s="90">
        <v>100</v>
      </c>
      <c r="AY5" s="90">
        <v>100</v>
      </c>
      <c r="AZ5" s="95">
        <v>100</v>
      </c>
      <c r="BA5" s="338"/>
      <c r="BB5" s="338"/>
    </row>
    <row r="6" spans="1:54" x14ac:dyDescent="0.25">
      <c r="A6" s="339">
        <v>1921</v>
      </c>
      <c r="B6" s="210" t="s">
        <v>247</v>
      </c>
      <c r="C6" s="100">
        <v>439.4</v>
      </c>
      <c r="D6" s="101">
        <v>79.580000000000013</v>
      </c>
      <c r="E6" s="101">
        <v>64.040000000000006</v>
      </c>
      <c r="F6" s="101">
        <v>15.54</v>
      </c>
      <c r="G6" s="103">
        <v>359.82</v>
      </c>
      <c r="H6" s="83"/>
      <c r="I6" s="339">
        <v>1921</v>
      </c>
      <c r="J6" s="210" t="s">
        <v>247</v>
      </c>
      <c r="K6" s="100">
        <v>3662.18</v>
      </c>
      <c r="L6" s="101">
        <v>3388.66</v>
      </c>
      <c r="M6" s="101">
        <v>139.13999999999999</v>
      </c>
      <c r="N6" s="101">
        <v>134.38</v>
      </c>
      <c r="O6" s="101" t="s">
        <v>220</v>
      </c>
      <c r="P6" s="103" t="s">
        <v>220</v>
      </c>
      <c r="Q6" s="83"/>
      <c r="R6" s="339">
        <v>1921</v>
      </c>
      <c r="S6" s="210" t="s">
        <v>247</v>
      </c>
      <c r="T6" s="107">
        <v>6</v>
      </c>
      <c r="U6" s="109">
        <v>6</v>
      </c>
      <c r="V6" s="109" t="s">
        <v>220</v>
      </c>
      <c r="W6" s="113" t="s">
        <v>220</v>
      </c>
      <c r="X6" s="165"/>
      <c r="Y6" s="340"/>
      <c r="Z6" s="210" t="s">
        <v>253</v>
      </c>
      <c r="AA6" s="107">
        <v>140.44999999999999</v>
      </c>
      <c r="AB6" s="109" t="s">
        <v>222</v>
      </c>
      <c r="AC6" s="109" t="s">
        <v>222</v>
      </c>
      <c r="AD6" s="109">
        <v>17.7999288002848</v>
      </c>
      <c r="AE6" s="109" t="s">
        <v>222</v>
      </c>
      <c r="AF6" s="113" t="s">
        <v>222</v>
      </c>
      <c r="AG6" s="165"/>
      <c r="AH6" s="341"/>
      <c r="AI6" s="210" t="s">
        <v>232</v>
      </c>
      <c r="AJ6" s="111" t="s">
        <v>222</v>
      </c>
      <c r="AK6" s="280" t="s">
        <v>222</v>
      </c>
      <c r="AL6" s="280" t="s">
        <v>222</v>
      </c>
      <c r="AM6" s="280" t="s">
        <v>222</v>
      </c>
      <c r="AN6" s="280" t="s">
        <v>222</v>
      </c>
      <c r="AO6" s="280" t="s">
        <v>222</v>
      </c>
      <c r="AP6" s="131" t="s">
        <v>222</v>
      </c>
      <c r="AQ6" s="83"/>
      <c r="AR6" s="339">
        <v>1927</v>
      </c>
      <c r="AS6" s="210" t="s">
        <v>247</v>
      </c>
      <c r="AT6" s="107">
        <v>97.2</v>
      </c>
      <c r="AU6" s="109">
        <v>96.9</v>
      </c>
      <c r="AV6" s="109">
        <v>97</v>
      </c>
      <c r="AW6" s="109">
        <v>96</v>
      </c>
      <c r="AX6" s="109">
        <v>97.9</v>
      </c>
      <c r="AY6" s="109">
        <v>99.3</v>
      </c>
      <c r="AZ6" s="113">
        <v>97.2</v>
      </c>
      <c r="BA6" s="338"/>
      <c r="BB6" s="338"/>
    </row>
    <row r="7" spans="1:54" x14ac:dyDescent="0.25">
      <c r="A7" s="339"/>
      <c r="B7" s="232" t="s">
        <v>250</v>
      </c>
      <c r="C7" s="118">
        <v>437.69000000000005</v>
      </c>
      <c r="D7" s="119">
        <v>80.53</v>
      </c>
      <c r="E7" s="119">
        <v>64.069999999999993</v>
      </c>
      <c r="F7" s="119">
        <v>16.46</v>
      </c>
      <c r="G7" s="121">
        <v>357.16</v>
      </c>
      <c r="H7" s="83"/>
      <c r="I7" s="339"/>
      <c r="J7" s="232" t="s">
        <v>250</v>
      </c>
      <c r="K7" s="118">
        <v>3625.69</v>
      </c>
      <c r="L7" s="119">
        <v>3405.94</v>
      </c>
      <c r="M7" s="119">
        <v>177.44</v>
      </c>
      <c r="N7" s="119">
        <v>42.31</v>
      </c>
      <c r="O7" s="119" t="s">
        <v>220</v>
      </c>
      <c r="P7" s="121" t="s">
        <v>220</v>
      </c>
      <c r="Q7" s="83"/>
      <c r="R7" s="339"/>
      <c r="S7" s="232" t="s">
        <v>250</v>
      </c>
      <c r="T7" s="87">
        <v>6</v>
      </c>
      <c r="U7" s="123">
        <v>6</v>
      </c>
      <c r="V7" s="123" t="s">
        <v>220</v>
      </c>
      <c r="W7" s="88" t="s">
        <v>220</v>
      </c>
      <c r="X7" s="83"/>
      <c r="Y7" s="340"/>
      <c r="Z7" s="232" t="s">
        <v>245</v>
      </c>
      <c r="AA7" s="87">
        <v>170.38</v>
      </c>
      <c r="AB7" s="123" t="s">
        <v>222</v>
      </c>
      <c r="AC7" s="123" t="s">
        <v>222</v>
      </c>
      <c r="AD7" s="123">
        <v>14.673083695269398</v>
      </c>
      <c r="AE7" s="123" t="s">
        <v>222</v>
      </c>
      <c r="AF7" s="88" t="s">
        <v>222</v>
      </c>
      <c r="AG7" s="83"/>
      <c r="AH7" s="341"/>
      <c r="AI7" s="232" t="s">
        <v>254</v>
      </c>
      <c r="AJ7" s="125" t="s">
        <v>222</v>
      </c>
      <c r="AK7" s="281" t="s">
        <v>222</v>
      </c>
      <c r="AL7" s="281" t="s">
        <v>222</v>
      </c>
      <c r="AM7" s="281" t="s">
        <v>222</v>
      </c>
      <c r="AN7" s="281" t="s">
        <v>222</v>
      </c>
      <c r="AO7" s="281" t="s">
        <v>222</v>
      </c>
      <c r="AP7" s="133" t="s">
        <v>222</v>
      </c>
      <c r="AQ7" s="83"/>
      <c r="AR7" s="339"/>
      <c r="AS7" s="232" t="s">
        <v>250</v>
      </c>
      <c r="AT7" s="87">
        <v>98.5</v>
      </c>
      <c r="AU7" s="123">
        <v>104.3</v>
      </c>
      <c r="AV7" s="123">
        <v>97.3</v>
      </c>
      <c r="AW7" s="123">
        <v>95.3</v>
      </c>
      <c r="AX7" s="123">
        <v>96.5</v>
      </c>
      <c r="AY7" s="123">
        <v>100.4</v>
      </c>
      <c r="AZ7" s="88">
        <v>96.6</v>
      </c>
      <c r="BA7" s="338"/>
      <c r="BB7" s="338"/>
    </row>
    <row r="8" spans="1:54" x14ac:dyDescent="0.25">
      <c r="A8" s="339"/>
      <c r="B8" s="210" t="s">
        <v>232</v>
      </c>
      <c r="C8" s="100">
        <v>432.23</v>
      </c>
      <c r="D8" s="101">
        <v>80.81</v>
      </c>
      <c r="E8" s="101">
        <v>64.349999999999994</v>
      </c>
      <c r="F8" s="101">
        <v>16.46</v>
      </c>
      <c r="G8" s="103">
        <v>351.42</v>
      </c>
      <c r="H8" s="83"/>
      <c r="I8" s="339"/>
      <c r="J8" s="210" t="s">
        <v>232</v>
      </c>
      <c r="K8" s="100">
        <v>3733.8431839999998</v>
      </c>
      <c r="L8" s="101">
        <v>3500.3562400000001</v>
      </c>
      <c r="M8" s="101">
        <v>180.196944</v>
      </c>
      <c r="N8" s="101">
        <v>53.29</v>
      </c>
      <c r="O8" s="101" t="s">
        <v>220</v>
      </c>
      <c r="P8" s="103" t="s">
        <v>220</v>
      </c>
      <c r="Q8" s="83"/>
      <c r="R8" s="339"/>
      <c r="S8" s="210" t="s">
        <v>232</v>
      </c>
      <c r="T8" s="107">
        <v>6</v>
      </c>
      <c r="U8" s="109">
        <v>6</v>
      </c>
      <c r="V8" s="109" t="s">
        <v>220</v>
      </c>
      <c r="W8" s="113" t="s">
        <v>220</v>
      </c>
      <c r="X8" s="83"/>
      <c r="Y8" s="340"/>
      <c r="Z8" s="210" t="s">
        <v>249</v>
      </c>
      <c r="AA8" s="107">
        <v>106.93</v>
      </c>
      <c r="AB8" s="109" t="s">
        <v>222</v>
      </c>
      <c r="AC8" s="109" t="s">
        <v>222</v>
      </c>
      <c r="AD8" s="109">
        <v>23.379781165248293</v>
      </c>
      <c r="AE8" s="109" t="s">
        <v>222</v>
      </c>
      <c r="AF8" s="113" t="s">
        <v>222</v>
      </c>
      <c r="AG8" s="83"/>
      <c r="AH8" s="341"/>
      <c r="AI8" s="210" t="s">
        <v>255</v>
      </c>
      <c r="AJ8" s="111" t="s">
        <v>222</v>
      </c>
      <c r="AK8" s="280" t="s">
        <v>222</v>
      </c>
      <c r="AL8" s="280" t="s">
        <v>222</v>
      </c>
      <c r="AM8" s="280" t="s">
        <v>222</v>
      </c>
      <c r="AN8" s="280" t="s">
        <v>222</v>
      </c>
      <c r="AO8" s="280" t="s">
        <v>222</v>
      </c>
      <c r="AP8" s="131" t="s">
        <v>222</v>
      </c>
      <c r="AQ8" s="83"/>
      <c r="AR8" s="339"/>
      <c r="AS8" s="210" t="s">
        <v>232</v>
      </c>
      <c r="AT8" s="107">
        <v>98.3</v>
      </c>
      <c r="AU8" s="109">
        <v>101.1</v>
      </c>
      <c r="AV8" s="109">
        <v>99.4</v>
      </c>
      <c r="AW8" s="109">
        <v>94.8</v>
      </c>
      <c r="AX8" s="109">
        <v>97</v>
      </c>
      <c r="AY8" s="109">
        <v>99</v>
      </c>
      <c r="AZ8" s="113">
        <v>96.7</v>
      </c>
      <c r="BA8" s="338"/>
      <c r="BB8" s="338"/>
    </row>
    <row r="9" spans="1:54" x14ac:dyDescent="0.25">
      <c r="A9" s="339"/>
      <c r="B9" s="232" t="s">
        <v>254</v>
      </c>
      <c r="C9" s="118">
        <v>440.90000000000003</v>
      </c>
      <c r="D9" s="119">
        <v>80.860000000000014</v>
      </c>
      <c r="E9" s="119">
        <v>64.400000000000006</v>
      </c>
      <c r="F9" s="119">
        <v>16.46</v>
      </c>
      <c r="G9" s="121">
        <v>360.04</v>
      </c>
      <c r="H9" s="83"/>
      <c r="I9" s="339"/>
      <c r="J9" s="232" t="s">
        <v>254</v>
      </c>
      <c r="K9" s="118">
        <v>3997.75</v>
      </c>
      <c r="L9" s="119">
        <v>3722.48</v>
      </c>
      <c r="M9" s="119">
        <v>252.94</v>
      </c>
      <c r="N9" s="119">
        <v>22.33</v>
      </c>
      <c r="O9" s="119" t="s">
        <v>220</v>
      </c>
      <c r="P9" s="121" t="s">
        <v>220</v>
      </c>
      <c r="Q9" s="83"/>
      <c r="R9" s="339"/>
      <c r="S9" s="232" t="s">
        <v>254</v>
      </c>
      <c r="T9" s="87">
        <v>6</v>
      </c>
      <c r="U9" s="123">
        <v>6</v>
      </c>
      <c r="V9" s="123" t="s">
        <v>220</v>
      </c>
      <c r="W9" s="88" t="s">
        <v>220</v>
      </c>
      <c r="X9" s="83"/>
      <c r="Y9" s="339">
        <v>1924</v>
      </c>
      <c r="Z9" s="232" t="s">
        <v>247</v>
      </c>
      <c r="AA9" s="87">
        <v>112.82</v>
      </c>
      <c r="AB9" s="123">
        <v>65.78</v>
      </c>
      <c r="AC9" s="123">
        <v>21.28</v>
      </c>
      <c r="AD9" s="123">
        <v>22.15919163268924</v>
      </c>
      <c r="AE9" s="123">
        <v>10.641532380662815</v>
      </c>
      <c r="AF9" s="88">
        <v>18.796992481203006</v>
      </c>
      <c r="AG9" s="83"/>
      <c r="AH9" s="341"/>
      <c r="AI9" s="232" t="s">
        <v>234</v>
      </c>
      <c r="AJ9" s="125" t="s">
        <v>222</v>
      </c>
      <c r="AK9" s="281" t="s">
        <v>222</v>
      </c>
      <c r="AL9" s="281" t="s">
        <v>222</v>
      </c>
      <c r="AM9" s="281">
        <v>51.4</v>
      </c>
      <c r="AN9" s="281" t="s">
        <v>222</v>
      </c>
      <c r="AO9" s="281" t="s">
        <v>222</v>
      </c>
      <c r="AP9" s="133" t="s">
        <v>222</v>
      </c>
      <c r="AQ9" s="83"/>
      <c r="AR9" s="339"/>
      <c r="AS9" s="232" t="s">
        <v>254</v>
      </c>
      <c r="AT9" s="87">
        <v>97.5</v>
      </c>
      <c r="AU9" s="123">
        <v>97.3</v>
      </c>
      <c r="AV9" s="123">
        <v>103.7</v>
      </c>
      <c r="AW9" s="123">
        <v>92.5</v>
      </c>
      <c r="AX9" s="123">
        <v>96</v>
      </c>
      <c r="AY9" s="123">
        <v>100.3</v>
      </c>
      <c r="AZ9" s="88">
        <v>96.4</v>
      </c>
      <c r="BA9" s="338"/>
      <c r="BB9" s="338"/>
    </row>
    <row r="10" spans="1:54" x14ac:dyDescent="0.25">
      <c r="A10" s="339"/>
      <c r="B10" s="210" t="s">
        <v>255</v>
      </c>
      <c r="C10" s="100">
        <v>424.19</v>
      </c>
      <c r="D10" s="101">
        <v>80.88</v>
      </c>
      <c r="E10" s="101">
        <v>64.42</v>
      </c>
      <c r="F10" s="101">
        <v>16.46</v>
      </c>
      <c r="G10" s="103">
        <v>343.31</v>
      </c>
      <c r="H10" s="83"/>
      <c r="I10" s="339"/>
      <c r="J10" s="210" t="s">
        <v>255</v>
      </c>
      <c r="K10" s="100">
        <v>4039.08</v>
      </c>
      <c r="L10" s="101">
        <v>3714</v>
      </c>
      <c r="M10" s="101">
        <v>286.61</v>
      </c>
      <c r="N10" s="101">
        <v>38.47</v>
      </c>
      <c r="O10" s="101" t="s">
        <v>220</v>
      </c>
      <c r="P10" s="103" t="s">
        <v>220</v>
      </c>
      <c r="Q10" s="83"/>
      <c r="R10" s="339"/>
      <c r="S10" s="210" t="s">
        <v>255</v>
      </c>
      <c r="T10" s="107">
        <v>6</v>
      </c>
      <c r="U10" s="109">
        <v>6</v>
      </c>
      <c r="V10" s="109" t="s">
        <v>220</v>
      </c>
      <c r="W10" s="113" t="s">
        <v>220</v>
      </c>
      <c r="X10" s="83"/>
      <c r="Y10" s="339"/>
      <c r="Z10" s="210" t="s">
        <v>250</v>
      </c>
      <c r="AA10" s="107">
        <v>127.05</v>
      </c>
      <c r="AB10" s="109">
        <v>62.15</v>
      </c>
      <c r="AC10" s="109">
        <v>29.58</v>
      </c>
      <c r="AD10" s="109">
        <v>19.677292404565133</v>
      </c>
      <c r="AE10" s="109">
        <v>11.263073209975865</v>
      </c>
      <c r="AF10" s="113">
        <v>13.52265043948614</v>
      </c>
      <c r="AG10" s="83"/>
      <c r="AH10" s="341"/>
      <c r="AI10" s="210" t="s">
        <v>221</v>
      </c>
      <c r="AJ10" s="111" t="s">
        <v>222</v>
      </c>
      <c r="AK10" s="280">
        <v>1.6870000000000001</v>
      </c>
      <c r="AL10" s="280">
        <v>1.99</v>
      </c>
      <c r="AM10" s="280">
        <v>53</v>
      </c>
      <c r="AN10" s="280" t="s">
        <v>222</v>
      </c>
      <c r="AO10" s="280" t="s">
        <v>222</v>
      </c>
      <c r="AP10" s="131" t="s">
        <v>222</v>
      </c>
      <c r="AQ10" s="83"/>
      <c r="AR10" s="339"/>
      <c r="AS10" s="210" t="s">
        <v>255</v>
      </c>
      <c r="AT10" s="107">
        <v>99.6</v>
      </c>
      <c r="AU10" s="109">
        <v>103.4</v>
      </c>
      <c r="AV10" s="109">
        <v>103.1</v>
      </c>
      <c r="AW10" s="109">
        <v>91.1</v>
      </c>
      <c r="AX10" s="109">
        <v>97.9</v>
      </c>
      <c r="AY10" s="109">
        <v>101.5</v>
      </c>
      <c r="AZ10" s="113">
        <v>96.6</v>
      </c>
      <c r="BA10" s="338"/>
      <c r="BB10" s="338"/>
    </row>
    <row r="11" spans="1:54" x14ac:dyDescent="0.25">
      <c r="A11" s="339"/>
      <c r="B11" s="232" t="s">
        <v>234</v>
      </c>
      <c r="C11" s="118">
        <v>437.34</v>
      </c>
      <c r="D11" s="119">
        <v>91.63</v>
      </c>
      <c r="E11" s="119">
        <v>75.17</v>
      </c>
      <c r="F11" s="119">
        <v>16.46</v>
      </c>
      <c r="G11" s="121">
        <v>345.71</v>
      </c>
      <c r="H11" s="83"/>
      <c r="I11" s="339"/>
      <c r="J11" s="232" t="s">
        <v>234</v>
      </c>
      <c r="K11" s="118">
        <v>4110.74</v>
      </c>
      <c r="L11" s="119">
        <v>3745.94</v>
      </c>
      <c r="M11" s="119">
        <v>328.44</v>
      </c>
      <c r="N11" s="119">
        <v>36.36</v>
      </c>
      <c r="O11" s="119" t="s">
        <v>220</v>
      </c>
      <c r="P11" s="121" t="s">
        <v>220</v>
      </c>
      <c r="Q11" s="83"/>
      <c r="R11" s="339"/>
      <c r="S11" s="232" t="s">
        <v>234</v>
      </c>
      <c r="T11" s="87">
        <v>6</v>
      </c>
      <c r="U11" s="123">
        <v>6</v>
      </c>
      <c r="V11" s="123" t="s">
        <v>220</v>
      </c>
      <c r="W11" s="88" t="s">
        <v>220</v>
      </c>
      <c r="X11" s="83"/>
      <c r="Y11" s="339"/>
      <c r="Z11" s="232" t="s">
        <v>232</v>
      </c>
      <c r="AA11" s="87">
        <v>160.09</v>
      </c>
      <c r="AB11" s="123">
        <v>64.06</v>
      </c>
      <c r="AC11" s="123">
        <v>28.01</v>
      </c>
      <c r="AD11" s="123">
        <v>15.616215878568305</v>
      </c>
      <c r="AE11" s="123">
        <v>10.927255697783329</v>
      </c>
      <c r="AF11" s="88">
        <v>14.280614066404855</v>
      </c>
      <c r="AG11" s="134"/>
      <c r="AH11" s="341"/>
      <c r="AI11" s="232" t="s">
        <v>248</v>
      </c>
      <c r="AJ11" s="125" t="s">
        <v>222</v>
      </c>
      <c r="AK11" s="281">
        <v>1.778</v>
      </c>
      <c r="AL11" s="281">
        <v>2.3614000000000002</v>
      </c>
      <c r="AM11" s="281">
        <v>60.9</v>
      </c>
      <c r="AN11" s="281" t="s">
        <v>222</v>
      </c>
      <c r="AO11" s="281" t="s">
        <v>222</v>
      </c>
      <c r="AP11" s="133" t="s">
        <v>222</v>
      </c>
      <c r="AQ11" s="83"/>
      <c r="AR11" s="339"/>
      <c r="AS11" s="232" t="s">
        <v>234</v>
      </c>
      <c r="AT11" s="87">
        <v>97.6</v>
      </c>
      <c r="AU11" s="123">
        <v>99.6</v>
      </c>
      <c r="AV11" s="123">
        <v>100.6</v>
      </c>
      <c r="AW11" s="123">
        <v>91.1</v>
      </c>
      <c r="AX11" s="123">
        <v>96.7</v>
      </c>
      <c r="AY11" s="123">
        <v>99</v>
      </c>
      <c r="AZ11" s="88">
        <v>97.1</v>
      </c>
      <c r="BA11" s="338"/>
      <c r="BB11" s="338"/>
    </row>
    <row r="12" spans="1:54" x14ac:dyDescent="0.25">
      <c r="A12" s="339"/>
      <c r="B12" s="210" t="s">
        <v>221</v>
      </c>
      <c r="C12" s="100">
        <v>434.76</v>
      </c>
      <c r="D12" s="101">
        <v>91.640000000000015</v>
      </c>
      <c r="E12" s="101">
        <v>75.180000000000007</v>
      </c>
      <c r="F12" s="101">
        <v>16.46</v>
      </c>
      <c r="G12" s="103">
        <v>343.12</v>
      </c>
      <c r="H12" s="83"/>
      <c r="I12" s="339"/>
      <c r="J12" s="210" t="s">
        <v>221</v>
      </c>
      <c r="K12" s="100">
        <v>4411.4800000000005</v>
      </c>
      <c r="L12" s="101">
        <v>4001.85</v>
      </c>
      <c r="M12" s="101">
        <v>343.37</v>
      </c>
      <c r="N12" s="101">
        <v>66.260000000000005</v>
      </c>
      <c r="O12" s="101" t="s">
        <v>220</v>
      </c>
      <c r="P12" s="103" t="s">
        <v>220</v>
      </c>
      <c r="Q12" s="83"/>
      <c r="R12" s="339"/>
      <c r="S12" s="210" t="s">
        <v>221</v>
      </c>
      <c r="T12" s="107">
        <v>6</v>
      </c>
      <c r="U12" s="109">
        <v>6</v>
      </c>
      <c r="V12" s="109" t="s">
        <v>220</v>
      </c>
      <c r="W12" s="113" t="s">
        <v>220</v>
      </c>
      <c r="X12" s="83"/>
      <c r="Y12" s="339"/>
      <c r="Z12" s="210" t="s">
        <v>254</v>
      </c>
      <c r="AA12" s="107">
        <v>142.30000000000001</v>
      </c>
      <c r="AB12" s="109">
        <v>67.03</v>
      </c>
      <c r="AC12" s="109">
        <v>25.87</v>
      </c>
      <c r="AD12" s="109">
        <v>17.568517217146873</v>
      </c>
      <c r="AE12" s="109">
        <v>10.443085185737729</v>
      </c>
      <c r="AF12" s="113">
        <v>15.461925009663702</v>
      </c>
      <c r="AG12" s="83"/>
      <c r="AH12" s="341"/>
      <c r="AI12" s="210" t="s">
        <v>251</v>
      </c>
      <c r="AJ12" s="111" t="s">
        <v>222</v>
      </c>
      <c r="AK12" s="280">
        <v>2.0579999999999998</v>
      </c>
      <c r="AL12" s="280">
        <v>3.0779999999999998</v>
      </c>
      <c r="AM12" s="280">
        <v>71.319999999999993</v>
      </c>
      <c r="AN12" s="280" t="s">
        <v>222</v>
      </c>
      <c r="AO12" s="280" t="s">
        <v>222</v>
      </c>
      <c r="AP12" s="131" t="s">
        <v>222</v>
      </c>
      <c r="AQ12" s="83"/>
      <c r="AR12" s="339"/>
      <c r="AS12" s="210" t="s">
        <v>221</v>
      </c>
      <c r="AT12" s="107">
        <v>102.3</v>
      </c>
      <c r="AU12" s="109">
        <v>118.9</v>
      </c>
      <c r="AV12" s="109">
        <v>102.7</v>
      </c>
      <c r="AW12" s="109">
        <v>90.7</v>
      </c>
      <c r="AX12" s="109">
        <v>97</v>
      </c>
      <c r="AY12" s="109">
        <v>110.1</v>
      </c>
      <c r="AZ12" s="113">
        <v>97.5</v>
      </c>
      <c r="BA12" s="338"/>
      <c r="BB12" s="338"/>
    </row>
    <row r="13" spans="1:54" x14ac:dyDescent="0.25">
      <c r="A13" s="339"/>
      <c r="B13" s="232" t="s">
        <v>248</v>
      </c>
      <c r="C13" s="118">
        <v>439.83</v>
      </c>
      <c r="D13" s="119">
        <v>91.81</v>
      </c>
      <c r="E13" s="119">
        <v>75.349999999999994</v>
      </c>
      <c r="F13" s="119">
        <v>16.46</v>
      </c>
      <c r="G13" s="121">
        <v>348.02</v>
      </c>
      <c r="H13" s="83"/>
      <c r="I13" s="339"/>
      <c r="J13" s="232" t="s">
        <v>248</v>
      </c>
      <c r="K13" s="118">
        <v>4496.8999999999996</v>
      </c>
      <c r="L13" s="119">
        <v>4193.5600000000004</v>
      </c>
      <c r="M13" s="119">
        <v>247.61</v>
      </c>
      <c r="N13" s="119">
        <v>55.73</v>
      </c>
      <c r="O13" s="119" t="s">
        <v>220</v>
      </c>
      <c r="P13" s="121" t="s">
        <v>220</v>
      </c>
      <c r="Q13" s="83"/>
      <c r="R13" s="339"/>
      <c r="S13" s="232" t="s">
        <v>248</v>
      </c>
      <c r="T13" s="87">
        <v>6</v>
      </c>
      <c r="U13" s="123">
        <v>6</v>
      </c>
      <c r="V13" s="123" t="s">
        <v>220</v>
      </c>
      <c r="W13" s="88" t="s">
        <v>220</v>
      </c>
      <c r="X13" s="83"/>
      <c r="Y13" s="339"/>
      <c r="Z13" s="232" t="s">
        <v>255</v>
      </c>
      <c r="AA13" s="87">
        <v>147.25</v>
      </c>
      <c r="AB13" s="123">
        <v>67.16</v>
      </c>
      <c r="AC13" s="123">
        <v>24.97</v>
      </c>
      <c r="AD13" s="123">
        <v>16.977928692699489</v>
      </c>
      <c r="AE13" s="123">
        <v>10.422870756402622</v>
      </c>
      <c r="AF13" s="88">
        <v>16.019223067681217</v>
      </c>
      <c r="AG13" s="83"/>
      <c r="AH13" s="341"/>
      <c r="AI13" s="232" t="s">
        <v>253</v>
      </c>
      <c r="AJ13" s="125" t="s">
        <v>222</v>
      </c>
      <c r="AK13" s="281">
        <v>2.1680000000000001</v>
      </c>
      <c r="AL13" s="281">
        <v>3.5</v>
      </c>
      <c r="AM13" s="281">
        <v>79.25</v>
      </c>
      <c r="AN13" s="281">
        <v>1.9</v>
      </c>
      <c r="AO13" s="281" t="s">
        <v>220</v>
      </c>
      <c r="AP13" s="133" t="s">
        <v>222</v>
      </c>
      <c r="AQ13" s="83"/>
      <c r="AR13" s="339"/>
      <c r="AS13" s="232" t="s">
        <v>248</v>
      </c>
      <c r="AT13" s="87">
        <v>110.6</v>
      </c>
      <c r="AU13" s="123">
        <v>124.4</v>
      </c>
      <c r="AV13" s="123">
        <v>112.6</v>
      </c>
      <c r="AW13" s="123">
        <v>92.6</v>
      </c>
      <c r="AX13" s="123">
        <v>106.8</v>
      </c>
      <c r="AY13" s="123">
        <v>117.2</v>
      </c>
      <c r="AZ13" s="88">
        <v>97.3</v>
      </c>
      <c r="BA13" s="338"/>
      <c r="BB13" s="338"/>
    </row>
    <row r="14" spans="1:54" x14ac:dyDescent="0.25">
      <c r="A14" s="339"/>
      <c r="B14" s="210" t="s">
        <v>251</v>
      </c>
      <c r="C14" s="100">
        <v>437.23</v>
      </c>
      <c r="D14" s="101">
        <v>91.03</v>
      </c>
      <c r="E14" s="101">
        <v>74.569999999999993</v>
      </c>
      <c r="F14" s="101">
        <v>16.46</v>
      </c>
      <c r="G14" s="103">
        <v>346.2</v>
      </c>
      <c r="H14" s="83"/>
      <c r="I14" s="339"/>
      <c r="J14" s="210" t="s">
        <v>251</v>
      </c>
      <c r="K14" s="100">
        <v>4752.13</v>
      </c>
      <c r="L14" s="101">
        <v>4476.42</v>
      </c>
      <c r="M14" s="101">
        <v>205.82</v>
      </c>
      <c r="N14" s="101">
        <v>69.89</v>
      </c>
      <c r="O14" s="101" t="s">
        <v>220</v>
      </c>
      <c r="P14" s="103" t="s">
        <v>220</v>
      </c>
      <c r="Q14" s="83"/>
      <c r="R14" s="339"/>
      <c r="S14" s="210" t="s">
        <v>251</v>
      </c>
      <c r="T14" s="107">
        <v>6</v>
      </c>
      <c r="U14" s="109">
        <v>6</v>
      </c>
      <c r="V14" s="109" t="s">
        <v>220</v>
      </c>
      <c r="W14" s="113" t="s">
        <v>220</v>
      </c>
      <c r="X14" s="83"/>
      <c r="Y14" s="339"/>
      <c r="Z14" s="210" t="s">
        <v>234</v>
      </c>
      <c r="AA14" s="107">
        <v>141.26</v>
      </c>
      <c r="AB14" s="109">
        <v>65.599999999999994</v>
      </c>
      <c r="AC14" s="109">
        <v>23.68</v>
      </c>
      <c r="AD14" s="109">
        <v>17.697862098258533</v>
      </c>
      <c r="AE14" s="109">
        <v>10.670731707317074</v>
      </c>
      <c r="AF14" s="113">
        <v>16.891891891891891</v>
      </c>
      <c r="AG14" s="83"/>
      <c r="AH14" s="341"/>
      <c r="AI14" s="210" t="s">
        <v>245</v>
      </c>
      <c r="AJ14" s="111" t="s">
        <v>222</v>
      </c>
      <c r="AK14" s="280">
        <v>2.3740000000000001</v>
      </c>
      <c r="AL14" s="280">
        <v>3.5329999999999999</v>
      </c>
      <c r="AM14" s="280">
        <v>92.5</v>
      </c>
      <c r="AN14" s="280">
        <v>1.9219999999999999</v>
      </c>
      <c r="AO14" s="280" t="s">
        <v>222</v>
      </c>
      <c r="AP14" s="131" t="s">
        <v>222</v>
      </c>
      <c r="AQ14" s="83"/>
      <c r="AR14" s="339"/>
      <c r="AS14" s="210" t="s">
        <v>251</v>
      </c>
      <c r="AT14" s="107">
        <v>110.4</v>
      </c>
      <c r="AU14" s="109">
        <v>122.6</v>
      </c>
      <c r="AV14" s="109">
        <v>111.7</v>
      </c>
      <c r="AW14" s="109">
        <v>91.6</v>
      </c>
      <c r="AX14" s="109">
        <v>108</v>
      </c>
      <c r="AY14" s="109">
        <v>115.4</v>
      </c>
      <c r="AZ14" s="113">
        <v>98</v>
      </c>
      <c r="BA14" s="338"/>
      <c r="BB14" s="338"/>
    </row>
    <row r="15" spans="1:54" x14ac:dyDescent="0.25">
      <c r="A15" s="339"/>
      <c r="B15" s="232" t="s">
        <v>253</v>
      </c>
      <c r="C15" s="118">
        <v>424.90999999999997</v>
      </c>
      <c r="D15" s="119">
        <v>90.34</v>
      </c>
      <c r="E15" s="119">
        <v>73.83</v>
      </c>
      <c r="F15" s="119">
        <v>16.510000000000002</v>
      </c>
      <c r="G15" s="121">
        <v>334.57</v>
      </c>
      <c r="H15" s="83"/>
      <c r="I15" s="339"/>
      <c r="J15" s="232" t="s">
        <v>253</v>
      </c>
      <c r="K15" s="118">
        <v>4867.7500000000009</v>
      </c>
      <c r="L15" s="119">
        <v>4495.43</v>
      </c>
      <c r="M15" s="119">
        <v>242.6</v>
      </c>
      <c r="N15" s="119">
        <v>129.72</v>
      </c>
      <c r="O15" s="119" t="s">
        <v>220</v>
      </c>
      <c r="P15" s="121" t="s">
        <v>220</v>
      </c>
      <c r="Q15" s="83"/>
      <c r="R15" s="339"/>
      <c r="S15" s="232" t="s">
        <v>253</v>
      </c>
      <c r="T15" s="87">
        <v>6</v>
      </c>
      <c r="U15" s="123">
        <v>6</v>
      </c>
      <c r="V15" s="123" t="s">
        <v>220</v>
      </c>
      <c r="W15" s="88" t="s">
        <v>220</v>
      </c>
      <c r="X15" s="83"/>
      <c r="Y15" s="339"/>
      <c r="Z15" s="232" t="s">
        <v>221</v>
      </c>
      <c r="AA15" s="87">
        <v>133.82</v>
      </c>
      <c r="AB15" s="123">
        <v>65.97</v>
      </c>
      <c r="AC15" s="123">
        <v>21.56</v>
      </c>
      <c r="AD15" s="123">
        <v>18.681811388432223</v>
      </c>
      <c r="AE15" s="123">
        <v>10.610883735031075</v>
      </c>
      <c r="AF15" s="88">
        <v>18.55287569573284</v>
      </c>
      <c r="AG15" s="83"/>
      <c r="AH15" s="341"/>
      <c r="AI15" s="232" t="s">
        <v>249</v>
      </c>
      <c r="AJ15" s="125">
        <v>22.5</v>
      </c>
      <c r="AK15" s="281">
        <v>2.2330000000000001</v>
      </c>
      <c r="AL15" s="281">
        <v>4.0359999999999996</v>
      </c>
      <c r="AM15" s="281">
        <v>91.95</v>
      </c>
      <c r="AN15" s="281">
        <v>1.8440000000000001</v>
      </c>
      <c r="AO15" s="281" t="s">
        <v>222</v>
      </c>
      <c r="AP15" s="133" t="s">
        <v>222</v>
      </c>
      <c r="AQ15" s="83"/>
      <c r="AR15" s="339"/>
      <c r="AS15" s="232" t="s">
        <v>253</v>
      </c>
      <c r="AT15" s="87">
        <v>105.9</v>
      </c>
      <c r="AU15" s="123">
        <v>124.2</v>
      </c>
      <c r="AV15" s="123">
        <v>108</v>
      </c>
      <c r="AW15" s="123">
        <v>90.2</v>
      </c>
      <c r="AX15" s="123">
        <v>99.1</v>
      </c>
      <c r="AY15" s="123">
        <v>113.4</v>
      </c>
      <c r="AZ15" s="88">
        <v>98.6</v>
      </c>
      <c r="BA15" s="338"/>
      <c r="BB15" s="338"/>
    </row>
    <row r="16" spans="1:54" x14ac:dyDescent="0.25">
      <c r="A16" s="339"/>
      <c r="B16" s="210" t="s">
        <v>245</v>
      </c>
      <c r="C16" s="100">
        <v>395.04</v>
      </c>
      <c r="D16" s="101">
        <v>90.690000000000012</v>
      </c>
      <c r="E16" s="101">
        <v>74.180000000000007</v>
      </c>
      <c r="F16" s="101">
        <v>16.510000000000002</v>
      </c>
      <c r="G16" s="103">
        <v>304.35000000000002</v>
      </c>
      <c r="H16" s="83"/>
      <c r="I16" s="339"/>
      <c r="J16" s="210" t="s">
        <v>245</v>
      </c>
      <c r="K16" s="100">
        <v>4883.0599999999995</v>
      </c>
      <c r="L16" s="101">
        <v>4619.3599999999997</v>
      </c>
      <c r="M16" s="101">
        <v>248.54</v>
      </c>
      <c r="N16" s="101">
        <v>15.16</v>
      </c>
      <c r="O16" s="101" t="s">
        <v>220</v>
      </c>
      <c r="P16" s="103" t="s">
        <v>220</v>
      </c>
      <c r="Q16" s="83"/>
      <c r="R16" s="339"/>
      <c r="S16" s="210" t="s">
        <v>245</v>
      </c>
      <c r="T16" s="107">
        <v>6</v>
      </c>
      <c r="U16" s="109">
        <v>6</v>
      </c>
      <c r="V16" s="109" t="s">
        <v>220</v>
      </c>
      <c r="W16" s="113" t="s">
        <v>220</v>
      </c>
      <c r="X16" s="83"/>
      <c r="Y16" s="339"/>
      <c r="Z16" s="210" t="s">
        <v>248</v>
      </c>
      <c r="AA16" s="107">
        <v>132.06</v>
      </c>
      <c r="AB16" s="109">
        <v>64.290000000000006</v>
      </c>
      <c r="AC16" s="109">
        <v>23.23</v>
      </c>
      <c r="AD16" s="109">
        <v>18.930789035286992</v>
      </c>
      <c r="AE16" s="109">
        <v>10.888163011354797</v>
      </c>
      <c r="AF16" s="113">
        <v>17.219113215669392</v>
      </c>
      <c r="AG16" s="83"/>
      <c r="AH16" s="341">
        <v>1920</v>
      </c>
      <c r="AI16" s="210" t="s">
        <v>247</v>
      </c>
      <c r="AJ16" s="111" t="s">
        <v>222</v>
      </c>
      <c r="AK16" s="280">
        <v>2.3039999999999998</v>
      </c>
      <c r="AL16" s="280">
        <v>4.5030000000000001</v>
      </c>
      <c r="AM16" s="280">
        <v>101.1</v>
      </c>
      <c r="AN16" s="280">
        <v>1.8759999999999999</v>
      </c>
      <c r="AO16" s="280">
        <v>5.9</v>
      </c>
      <c r="AP16" s="131" t="s">
        <v>222</v>
      </c>
      <c r="AQ16" s="83"/>
      <c r="AR16" s="339"/>
      <c r="AS16" s="210" t="s">
        <v>245</v>
      </c>
      <c r="AT16" s="107">
        <v>106.1</v>
      </c>
      <c r="AU16" s="109">
        <v>124</v>
      </c>
      <c r="AV16" s="109">
        <v>109.3</v>
      </c>
      <c r="AW16" s="109">
        <v>90.3</v>
      </c>
      <c r="AX16" s="109">
        <v>99.1</v>
      </c>
      <c r="AY16" s="109">
        <v>113.6</v>
      </c>
      <c r="AZ16" s="113">
        <v>97.6</v>
      </c>
      <c r="BA16" s="338"/>
      <c r="BB16" s="338"/>
    </row>
    <row r="17" spans="1:54" x14ac:dyDescent="0.25">
      <c r="A17" s="339"/>
      <c r="B17" s="232" t="s">
        <v>249</v>
      </c>
      <c r="C17" s="118">
        <v>401.32</v>
      </c>
      <c r="D17" s="119">
        <v>90.92</v>
      </c>
      <c r="E17" s="119">
        <v>74.19</v>
      </c>
      <c r="F17" s="119">
        <v>16.73</v>
      </c>
      <c r="G17" s="121">
        <v>310.39999999999998</v>
      </c>
      <c r="H17" s="83"/>
      <c r="I17" s="339"/>
      <c r="J17" s="232" t="s">
        <v>249</v>
      </c>
      <c r="K17" s="118">
        <v>5059.8099999999995</v>
      </c>
      <c r="L17" s="119">
        <v>4688.4399999999996</v>
      </c>
      <c r="M17" s="119">
        <v>235.36</v>
      </c>
      <c r="N17" s="119">
        <v>136.01</v>
      </c>
      <c r="O17" s="119" t="s">
        <v>220</v>
      </c>
      <c r="P17" s="121" t="s">
        <v>220</v>
      </c>
      <c r="Q17" s="83"/>
      <c r="R17" s="339"/>
      <c r="S17" s="232" t="s">
        <v>249</v>
      </c>
      <c r="T17" s="87">
        <v>6</v>
      </c>
      <c r="U17" s="123">
        <v>6</v>
      </c>
      <c r="V17" s="123" t="s">
        <v>220</v>
      </c>
      <c r="W17" s="88" t="s">
        <v>220</v>
      </c>
      <c r="X17" s="83"/>
      <c r="Y17" s="339"/>
      <c r="Z17" s="232" t="s">
        <v>251</v>
      </c>
      <c r="AA17" s="87">
        <v>129.19</v>
      </c>
      <c r="AB17" s="123">
        <v>63.37</v>
      </c>
      <c r="AC17" s="123">
        <v>24.32</v>
      </c>
      <c r="AD17" s="123">
        <v>19.351342983203036</v>
      </c>
      <c r="AE17" s="123">
        <v>11.046236389458734</v>
      </c>
      <c r="AF17" s="88">
        <v>16.44736842105263</v>
      </c>
      <c r="AG17" s="83"/>
      <c r="AH17" s="341"/>
      <c r="AI17" s="232" t="s">
        <v>250</v>
      </c>
      <c r="AJ17" s="125">
        <v>34.25</v>
      </c>
      <c r="AK17" s="281">
        <v>2.38</v>
      </c>
      <c r="AL17" s="281">
        <v>5.5339999999999998</v>
      </c>
      <c r="AM17" s="281">
        <v>112.6</v>
      </c>
      <c r="AN17" s="281">
        <v>1.883</v>
      </c>
      <c r="AO17" s="281">
        <v>4.8250000000000002</v>
      </c>
      <c r="AP17" s="133" t="s">
        <v>222</v>
      </c>
      <c r="AQ17" s="83"/>
      <c r="AR17" s="339"/>
      <c r="AS17" s="232" t="s">
        <v>249</v>
      </c>
      <c r="AT17" s="87">
        <v>107.4</v>
      </c>
      <c r="AU17" s="123">
        <v>131.5</v>
      </c>
      <c r="AV17" s="123">
        <v>106.3</v>
      </c>
      <c r="AW17" s="123">
        <v>89.9</v>
      </c>
      <c r="AX17" s="123">
        <v>99.9</v>
      </c>
      <c r="AY17" s="123">
        <v>115.4</v>
      </c>
      <c r="AZ17" s="88">
        <v>97.6</v>
      </c>
      <c r="BA17" s="338"/>
      <c r="BB17" s="338"/>
    </row>
    <row r="18" spans="1:54" x14ac:dyDescent="0.25">
      <c r="A18" s="339">
        <v>1922</v>
      </c>
      <c r="B18" s="210" t="s">
        <v>247</v>
      </c>
      <c r="C18" s="100">
        <v>398.88</v>
      </c>
      <c r="D18" s="101">
        <v>90.76</v>
      </c>
      <c r="E18" s="101">
        <v>74.03</v>
      </c>
      <c r="F18" s="101">
        <v>16.73</v>
      </c>
      <c r="G18" s="103">
        <v>308.12</v>
      </c>
      <c r="H18" s="83"/>
      <c r="I18" s="339">
        <v>1922</v>
      </c>
      <c r="J18" s="210" t="s">
        <v>247</v>
      </c>
      <c r="K18" s="100">
        <v>5015.54</v>
      </c>
      <c r="L18" s="101">
        <v>4570.8999999999996</v>
      </c>
      <c r="M18" s="101">
        <v>207.34</v>
      </c>
      <c r="N18" s="101">
        <v>237.3</v>
      </c>
      <c r="O18" s="101" t="s">
        <v>220</v>
      </c>
      <c r="P18" s="103" t="s">
        <v>220</v>
      </c>
      <c r="Q18" s="83"/>
      <c r="R18" s="339">
        <v>1922</v>
      </c>
      <c r="S18" s="210" t="s">
        <v>247</v>
      </c>
      <c r="T18" s="107">
        <v>6</v>
      </c>
      <c r="U18" s="109">
        <v>7</v>
      </c>
      <c r="V18" s="109" t="s">
        <v>220</v>
      </c>
      <c r="W18" s="113" t="s">
        <v>220</v>
      </c>
      <c r="X18" s="83"/>
      <c r="Y18" s="339"/>
      <c r="Z18" s="210" t="s">
        <v>253</v>
      </c>
      <c r="AA18" s="107">
        <v>129.4</v>
      </c>
      <c r="AB18" s="109">
        <v>63.07</v>
      </c>
      <c r="AC18" s="109">
        <v>24.74</v>
      </c>
      <c r="AD18" s="109">
        <v>19.319938176197834</v>
      </c>
      <c r="AE18" s="109">
        <v>11.098779134295228</v>
      </c>
      <c r="AF18" s="113">
        <v>16.168148746968473</v>
      </c>
      <c r="AG18" s="83"/>
      <c r="AH18" s="341"/>
      <c r="AI18" s="210" t="s">
        <v>232</v>
      </c>
      <c r="AJ18" s="111">
        <v>44.47</v>
      </c>
      <c r="AK18" s="280">
        <v>3.1269999999999998</v>
      </c>
      <c r="AL18" s="280">
        <v>7.5</v>
      </c>
      <c r="AM18" s="280">
        <v>160.1</v>
      </c>
      <c r="AN18" s="280">
        <v>2.343</v>
      </c>
      <c r="AO18" s="280">
        <v>5.49</v>
      </c>
      <c r="AP18" s="131" t="s">
        <v>222</v>
      </c>
      <c r="AQ18" s="83"/>
      <c r="AR18" s="339">
        <v>1928</v>
      </c>
      <c r="AS18" s="210" t="s">
        <v>247</v>
      </c>
      <c r="AT18" s="107">
        <v>106</v>
      </c>
      <c r="AU18" s="109">
        <v>126.9</v>
      </c>
      <c r="AV18" s="109">
        <v>104.3</v>
      </c>
      <c r="AW18" s="109">
        <v>88.4</v>
      </c>
      <c r="AX18" s="109">
        <v>100.4</v>
      </c>
      <c r="AY18" s="109">
        <v>111.7</v>
      </c>
      <c r="AZ18" s="113">
        <v>97.2</v>
      </c>
      <c r="BA18" s="338"/>
      <c r="BB18" s="338"/>
    </row>
    <row r="19" spans="1:54" x14ac:dyDescent="0.25">
      <c r="A19" s="339"/>
      <c r="B19" s="232" t="s">
        <v>250</v>
      </c>
      <c r="C19" s="118">
        <v>397.54</v>
      </c>
      <c r="D19" s="119">
        <v>90.38000000000001</v>
      </c>
      <c r="E19" s="119">
        <v>73.650000000000006</v>
      </c>
      <c r="F19" s="119">
        <v>16.73</v>
      </c>
      <c r="G19" s="121">
        <v>307.16000000000003</v>
      </c>
      <c r="H19" s="83"/>
      <c r="I19" s="339"/>
      <c r="J19" s="232" t="s">
        <v>250</v>
      </c>
      <c r="K19" s="118">
        <v>5207.1800000000012</v>
      </c>
      <c r="L19" s="119">
        <v>4638.3100000000004</v>
      </c>
      <c r="M19" s="119">
        <v>220.02</v>
      </c>
      <c r="N19" s="119">
        <v>348.85</v>
      </c>
      <c r="O19" s="119" t="s">
        <v>220</v>
      </c>
      <c r="P19" s="121" t="s">
        <v>220</v>
      </c>
      <c r="Q19" s="83"/>
      <c r="R19" s="339"/>
      <c r="S19" s="232" t="s">
        <v>250</v>
      </c>
      <c r="T19" s="87">
        <v>6</v>
      </c>
      <c r="U19" s="123">
        <v>7</v>
      </c>
      <c r="V19" s="123" t="s">
        <v>220</v>
      </c>
      <c r="W19" s="88" t="s">
        <v>220</v>
      </c>
      <c r="X19" s="83"/>
      <c r="Y19" s="339"/>
      <c r="Z19" s="232" t="s">
        <v>245</v>
      </c>
      <c r="AA19" s="87">
        <v>135.72999999999999</v>
      </c>
      <c r="AB19" s="123">
        <v>64.900000000000006</v>
      </c>
      <c r="AC19" s="123">
        <v>25</v>
      </c>
      <c r="AD19" s="123">
        <v>18.418919914536215</v>
      </c>
      <c r="AE19" s="123">
        <v>10.785824345146379</v>
      </c>
      <c r="AF19" s="88">
        <v>16</v>
      </c>
      <c r="AG19" s="83"/>
      <c r="AH19" s="341"/>
      <c r="AI19" s="232" t="s">
        <v>254</v>
      </c>
      <c r="AJ19" s="125">
        <v>43.01</v>
      </c>
      <c r="AK19" s="281">
        <v>2.7669999999999999</v>
      </c>
      <c r="AL19" s="281">
        <v>7.89</v>
      </c>
      <c r="AM19" s="281">
        <v>171.8</v>
      </c>
      <c r="AN19" s="281">
        <v>1.9590000000000001</v>
      </c>
      <c r="AO19" s="281">
        <v>7.3</v>
      </c>
      <c r="AP19" s="133" t="s">
        <v>222</v>
      </c>
      <c r="AQ19" s="83"/>
      <c r="AR19" s="339"/>
      <c r="AS19" s="232" t="s">
        <v>250</v>
      </c>
      <c r="AT19" s="87">
        <v>106</v>
      </c>
      <c r="AU19" s="123">
        <v>130.5</v>
      </c>
      <c r="AV19" s="123">
        <v>104.3</v>
      </c>
      <c r="AW19" s="123">
        <v>87.9</v>
      </c>
      <c r="AX19" s="123">
        <v>98.8</v>
      </c>
      <c r="AY19" s="123">
        <v>112.8</v>
      </c>
      <c r="AZ19" s="88">
        <v>95.8</v>
      </c>
      <c r="BA19" s="338"/>
      <c r="BB19" s="338"/>
    </row>
    <row r="20" spans="1:54" x14ac:dyDescent="0.25">
      <c r="A20" s="339"/>
      <c r="B20" s="210" t="s">
        <v>232</v>
      </c>
      <c r="C20" s="100">
        <v>393.92</v>
      </c>
      <c r="D20" s="101">
        <v>90.37</v>
      </c>
      <c r="E20" s="101">
        <v>73.64</v>
      </c>
      <c r="F20" s="101">
        <v>16.73</v>
      </c>
      <c r="G20" s="103">
        <v>303.55</v>
      </c>
      <c r="H20" s="83"/>
      <c r="I20" s="339"/>
      <c r="J20" s="210" t="s">
        <v>232</v>
      </c>
      <c r="K20" s="100">
        <v>5339.7499999999991</v>
      </c>
      <c r="L20" s="101">
        <v>4784.78</v>
      </c>
      <c r="M20" s="101">
        <v>202.15</v>
      </c>
      <c r="N20" s="101">
        <v>352.82</v>
      </c>
      <c r="O20" s="101" t="s">
        <v>220</v>
      </c>
      <c r="P20" s="103" t="s">
        <v>220</v>
      </c>
      <c r="Q20" s="83"/>
      <c r="R20" s="339"/>
      <c r="S20" s="210" t="s">
        <v>232</v>
      </c>
      <c r="T20" s="107">
        <v>6</v>
      </c>
      <c r="U20" s="109">
        <v>7</v>
      </c>
      <c r="V20" s="109" t="s">
        <v>220</v>
      </c>
      <c r="W20" s="113" t="s">
        <v>220</v>
      </c>
      <c r="X20" s="134"/>
      <c r="Y20" s="339"/>
      <c r="Z20" s="210" t="s">
        <v>249</v>
      </c>
      <c r="AA20" s="107">
        <v>145.86000000000001</v>
      </c>
      <c r="AB20" s="109">
        <v>62.29</v>
      </c>
      <c r="AC20" s="109">
        <v>24.7</v>
      </c>
      <c r="AD20" s="109">
        <v>17.139723022075962</v>
      </c>
      <c r="AE20" s="109">
        <v>11.237758869802537</v>
      </c>
      <c r="AF20" s="113">
        <v>16.194331983805668</v>
      </c>
      <c r="AG20" s="134"/>
      <c r="AH20" s="341"/>
      <c r="AI20" s="210" t="s">
        <v>255</v>
      </c>
      <c r="AJ20" s="111">
        <v>34.08</v>
      </c>
      <c r="AK20" s="280">
        <v>2.327</v>
      </c>
      <c r="AL20" s="280">
        <v>6.2619999999999996</v>
      </c>
      <c r="AM20" s="280">
        <v>135.9</v>
      </c>
      <c r="AN20" s="280">
        <v>1.734</v>
      </c>
      <c r="AO20" s="280">
        <v>7.1</v>
      </c>
      <c r="AP20" s="131">
        <v>8</v>
      </c>
      <c r="AQ20" s="83"/>
      <c r="AR20" s="339"/>
      <c r="AS20" s="210" t="s">
        <v>232</v>
      </c>
      <c r="AT20" s="107">
        <v>105.9</v>
      </c>
      <c r="AU20" s="109">
        <v>128.1</v>
      </c>
      <c r="AV20" s="109">
        <v>101.7</v>
      </c>
      <c r="AW20" s="109">
        <v>88.4</v>
      </c>
      <c r="AX20" s="109">
        <v>101.5</v>
      </c>
      <c r="AY20" s="109">
        <v>110.1</v>
      </c>
      <c r="AZ20" s="113">
        <v>95.7</v>
      </c>
      <c r="BA20" s="338"/>
      <c r="BB20" s="338"/>
    </row>
    <row r="21" spans="1:54" x14ac:dyDescent="0.25">
      <c r="A21" s="339"/>
      <c r="B21" s="232" t="s">
        <v>254</v>
      </c>
      <c r="C21" s="118">
        <v>401.05</v>
      </c>
      <c r="D21" s="119">
        <v>87.11</v>
      </c>
      <c r="E21" s="119">
        <v>70.38</v>
      </c>
      <c r="F21" s="119">
        <v>16.73</v>
      </c>
      <c r="G21" s="121">
        <v>313.94</v>
      </c>
      <c r="H21" s="83"/>
      <c r="I21" s="339"/>
      <c r="J21" s="232" t="s">
        <v>254</v>
      </c>
      <c r="K21" s="118">
        <v>5382.82</v>
      </c>
      <c r="L21" s="119">
        <v>4815.49</v>
      </c>
      <c r="M21" s="119">
        <v>207.09</v>
      </c>
      <c r="N21" s="119">
        <v>360.24</v>
      </c>
      <c r="O21" s="119" t="s">
        <v>220</v>
      </c>
      <c r="P21" s="121" t="s">
        <v>220</v>
      </c>
      <c r="Q21" s="83"/>
      <c r="R21" s="339"/>
      <c r="S21" s="232" t="s">
        <v>254</v>
      </c>
      <c r="T21" s="87">
        <v>6</v>
      </c>
      <c r="U21" s="123">
        <v>7</v>
      </c>
      <c r="V21" s="123" t="s">
        <v>220</v>
      </c>
      <c r="W21" s="88" t="s">
        <v>220</v>
      </c>
      <c r="X21" s="83"/>
      <c r="Y21" s="339">
        <v>1925</v>
      </c>
      <c r="Z21" s="232" t="s">
        <v>247</v>
      </c>
      <c r="AA21" s="87">
        <v>149.13999999999999</v>
      </c>
      <c r="AB21" s="123">
        <v>65.16</v>
      </c>
      <c r="AC21" s="123">
        <v>24.24</v>
      </c>
      <c r="AD21" s="123">
        <v>16.762773233203703</v>
      </c>
      <c r="AE21" s="123">
        <v>10.74278698588091</v>
      </c>
      <c r="AF21" s="88">
        <v>16.501650165016503</v>
      </c>
      <c r="AG21" s="83"/>
      <c r="AH21" s="341"/>
      <c r="AI21" s="232" t="s">
        <v>234</v>
      </c>
      <c r="AJ21" s="125">
        <v>18.75</v>
      </c>
      <c r="AK21" s="281">
        <v>1.514</v>
      </c>
      <c r="AL21" s="281">
        <v>3.3210000000000002</v>
      </c>
      <c r="AM21" s="281">
        <v>74.510000000000005</v>
      </c>
      <c r="AN21" s="281">
        <v>1.1459999999999999</v>
      </c>
      <c r="AO21" s="281">
        <v>6.375</v>
      </c>
      <c r="AP21" s="133">
        <v>25.5</v>
      </c>
      <c r="AQ21" s="83"/>
      <c r="AR21" s="339"/>
      <c r="AS21" s="232" t="s">
        <v>254</v>
      </c>
      <c r="AT21" s="87">
        <v>108.2</v>
      </c>
      <c r="AU21" s="123">
        <v>135.19999999999999</v>
      </c>
      <c r="AV21" s="123">
        <v>103.6</v>
      </c>
      <c r="AW21" s="123">
        <v>88.9</v>
      </c>
      <c r="AX21" s="123">
        <v>101.7</v>
      </c>
      <c r="AY21" s="123">
        <v>114.4</v>
      </c>
      <c r="AZ21" s="88">
        <v>95.7</v>
      </c>
      <c r="BA21" s="338"/>
      <c r="BB21" s="338"/>
    </row>
    <row r="22" spans="1:54" x14ac:dyDescent="0.25">
      <c r="A22" s="339"/>
      <c r="B22" s="210" t="s">
        <v>255</v>
      </c>
      <c r="C22" s="100">
        <v>369.14</v>
      </c>
      <c r="D22" s="101">
        <v>80.39</v>
      </c>
      <c r="E22" s="101">
        <v>63.66</v>
      </c>
      <c r="F22" s="101">
        <v>16.73</v>
      </c>
      <c r="G22" s="103">
        <v>288.75</v>
      </c>
      <c r="H22" s="83"/>
      <c r="I22" s="339"/>
      <c r="J22" s="210" t="s">
        <v>255</v>
      </c>
      <c r="K22" s="100">
        <v>5327.21</v>
      </c>
      <c r="L22" s="101">
        <v>4752.37</v>
      </c>
      <c r="M22" s="101">
        <v>208.67</v>
      </c>
      <c r="N22" s="101">
        <v>366.17</v>
      </c>
      <c r="O22" s="101" t="s">
        <v>220</v>
      </c>
      <c r="P22" s="103" t="s">
        <v>220</v>
      </c>
      <c r="Q22" s="83"/>
      <c r="R22" s="339"/>
      <c r="S22" s="210" t="s">
        <v>255</v>
      </c>
      <c r="T22" s="107">
        <v>6</v>
      </c>
      <c r="U22" s="109">
        <v>7</v>
      </c>
      <c r="V22" s="109" t="s">
        <v>220</v>
      </c>
      <c r="W22" s="113" t="s">
        <v>220</v>
      </c>
      <c r="X22" s="83"/>
      <c r="Y22" s="339"/>
      <c r="Z22" s="210" t="s">
        <v>250</v>
      </c>
      <c r="AA22" s="107">
        <v>142.58000000000001</v>
      </c>
      <c r="AB22" s="109">
        <v>65.87</v>
      </c>
      <c r="AC22" s="109">
        <v>26.66</v>
      </c>
      <c r="AD22" s="109">
        <v>17.534015991022581</v>
      </c>
      <c r="AE22" s="109">
        <v>10.626992561105206</v>
      </c>
      <c r="AF22" s="113">
        <v>15.003750937734434</v>
      </c>
      <c r="AG22" s="83"/>
      <c r="AH22" s="341"/>
      <c r="AI22" s="210" t="s">
        <v>221</v>
      </c>
      <c r="AJ22" s="111" t="s">
        <v>222</v>
      </c>
      <c r="AK22" s="280">
        <v>1.2470000000000001</v>
      </c>
      <c r="AL22" s="280">
        <v>2.7690000000000001</v>
      </c>
      <c r="AM22" s="280">
        <v>60.75</v>
      </c>
      <c r="AN22" s="280">
        <v>0.91900000000000004</v>
      </c>
      <c r="AO22" s="280">
        <v>4.9000000000000004</v>
      </c>
      <c r="AP22" s="131">
        <v>33.65</v>
      </c>
      <c r="AQ22" s="83"/>
      <c r="AR22" s="339"/>
      <c r="AS22" s="210" t="s">
        <v>255</v>
      </c>
      <c r="AT22" s="107">
        <v>109</v>
      </c>
      <c r="AU22" s="109">
        <v>136.9</v>
      </c>
      <c r="AV22" s="109">
        <v>108</v>
      </c>
      <c r="AW22" s="109">
        <v>87.5</v>
      </c>
      <c r="AX22" s="109">
        <v>101</v>
      </c>
      <c r="AY22" s="109">
        <v>115.1</v>
      </c>
      <c r="AZ22" s="113">
        <v>95</v>
      </c>
      <c r="BA22" s="338"/>
      <c r="BB22" s="338"/>
    </row>
    <row r="23" spans="1:54" x14ac:dyDescent="0.25">
      <c r="A23" s="339"/>
      <c r="B23" s="232" t="s">
        <v>234</v>
      </c>
      <c r="C23" s="118">
        <v>357.84000000000003</v>
      </c>
      <c r="D23" s="119">
        <v>80.099999999999994</v>
      </c>
      <c r="E23" s="119">
        <v>63.65</v>
      </c>
      <c r="F23" s="119">
        <v>16.45</v>
      </c>
      <c r="G23" s="121">
        <v>277.74</v>
      </c>
      <c r="H23" s="83"/>
      <c r="I23" s="339"/>
      <c r="J23" s="232" t="s">
        <v>234</v>
      </c>
      <c r="K23" s="118">
        <v>5359.24</v>
      </c>
      <c r="L23" s="119">
        <v>4808.6499999999996</v>
      </c>
      <c r="M23" s="119">
        <v>242.52</v>
      </c>
      <c r="N23" s="119">
        <v>308.07</v>
      </c>
      <c r="O23" s="119" t="s">
        <v>220</v>
      </c>
      <c r="P23" s="121" t="s">
        <v>220</v>
      </c>
      <c r="Q23" s="83"/>
      <c r="R23" s="339"/>
      <c r="S23" s="232" t="s">
        <v>234</v>
      </c>
      <c r="T23" s="87">
        <v>6</v>
      </c>
      <c r="U23" s="123">
        <v>7</v>
      </c>
      <c r="V23" s="123" t="s">
        <v>220</v>
      </c>
      <c r="W23" s="88" t="s">
        <v>220</v>
      </c>
      <c r="X23" s="83"/>
      <c r="Y23" s="339"/>
      <c r="Z23" s="232" t="s">
        <v>232</v>
      </c>
      <c r="AA23" s="87">
        <v>158.52000000000001</v>
      </c>
      <c r="AB23" s="123">
        <v>65.28</v>
      </c>
      <c r="AC23" s="123">
        <v>28.57</v>
      </c>
      <c r="AD23" s="123">
        <v>15.77088064597527</v>
      </c>
      <c r="AE23" s="123">
        <v>10.723039215686274</v>
      </c>
      <c r="AF23" s="88">
        <v>14.000700035001749</v>
      </c>
      <c r="AG23" s="83"/>
      <c r="AH23" s="341"/>
      <c r="AI23" s="232" t="s">
        <v>248</v>
      </c>
      <c r="AJ23" s="125">
        <v>26.25</v>
      </c>
      <c r="AK23" s="281">
        <v>1.7070000000000001</v>
      </c>
      <c r="AL23" s="281">
        <v>3.8580000000000001</v>
      </c>
      <c r="AM23" s="281">
        <v>86.26</v>
      </c>
      <c r="AN23" s="281">
        <v>1.175</v>
      </c>
      <c r="AO23" s="281">
        <v>4.9249999999999998</v>
      </c>
      <c r="AP23" s="133">
        <v>26.58</v>
      </c>
      <c r="AQ23" s="83"/>
      <c r="AR23" s="339"/>
      <c r="AS23" s="232" t="s">
        <v>234</v>
      </c>
      <c r="AT23" s="87">
        <v>106.1</v>
      </c>
      <c r="AU23" s="123">
        <v>124.6</v>
      </c>
      <c r="AV23" s="123">
        <v>110</v>
      </c>
      <c r="AW23" s="123">
        <v>86.6</v>
      </c>
      <c r="AX23" s="123">
        <v>99.6</v>
      </c>
      <c r="AY23" s="123">
        <v>111</v>
      </c>
      <c r="AZ23" s="88">
        <v>96.6</v>
      </c>
      <c r="BA23" s="338"/>
      <c r="BB23" s="338"/>
    </row>
    <row r="24" spans="1:54" x14ac:dyDescent="0.25">
      <c r="A24" s="339"/>
      <c r="B24" s="210" t="s">
        <v>221</v>
      </c>
      <c r="C24" s="100">
        <v>362.04</v>
      </c>
      <c r="D24" s="101">
        <v>80.13</v>
      </c>
      <c r="E24" s="101">
        <v>63.68</v>
      </c>
      <c r="F24" s="101">
        <v>16.45</v>
      </c>
      <c r="G24" s="103">
        <v>281.91000000000003</v>
      </c>
      <c r="H24" s="83"/>
      <c r="I24" s="339"/>
      <c r="J24" s="210" t="s">
        <v>221</v>
      </c>
      <c r="K24" s="100">
        <v>5489.7300000000005</v>
      </c>
      <c r="L24" s="101">
        <v>4868.7</v>
      </c>
      <c r="M24" s="101">
        <v>225.56</v>
      </c>
      <c r="N24" s="101">
        <v>395.47</v>
      </c>
      <c r="O24" s="101" t="s">
        <v>220</v>
      </c>
      <c r="P24" s="103" t="s">
        <v>220</v>
      </c>
      <c r="Q24" s="83"/>
      <c r="R24" s="339"/>
      <c r="S24" s="210" t="s">
        <v>221</v>
      </c>
      <c r="T24" s="107">
        <v>6</v>
      </c>
      <c r="U24" s="109">
        <v>7</v>
      </c>
      <c r="V24" s="109" t="s">
        <v>220</v>
      </c>
      <c r="W24" s="113" t="s">
        <v>220</v>
      </c>
      <c r="X24" s="83"/>
      <c r="Y24" s="339"/>
      <c r="Z24" s="210" t="s">
        <v>254</v>
      </c>
      <c r="AA24" s="107">
        <v>159.68</v>
      </c>
      <c r="AB24" s="109">
        <v>62.18</v>
      </c>
      <c r="AC24" s="109">
        <v>30.95</v>
      </c>
      <c r="AD24" s="109">
        <v>15.6563126252505</v>
      </c>
      <c r="AE24" s="109">
        <v>11.257639112254745</v>
      </c>
      <c r="AF24" s="113">
        <v>12.924071082390954</v>
      </c>
      <c r="AG24" s="83"/>
      <c r="AH24" s="341"/>
      <c r="AI24" s="210" t="s">
        <v>251</v>
      </c>
      <c r="AJ24" s="111" t="s">
        <v>222</v>
      </c>
      <c r="AK24" s="280">
        <v>1.889</v>
      </c>
      <c r="AL24" s="280">
        <v>4.7039999999999997</v>
      </c>
      <c r="AM24" s="280">
        <v>99.37</v>
      </c>
      <c r="AN24" s="280">
        <v>1.242</v>
      </c>
      <c r="AO24" s="280">
        <v>5.3</v>
      </c>
      <c r="AP24" s="131">
        <v>22</v>
      </c>
      <c r="AQ24" s="83"/>
      <c r="AR24" s="339"/>
      <c r="AS24" s="210" t="s">
        <v>221</v>
      </c>
      <c r="AT24" s="107">
        <v>103.7</v>
      </c>
      <c r="AU24" s="109">
        <v>115.2</v>
      </c>
      <c r="AV24" s="109">
        <v>113.1</v>
      </c>
      <c r="AW24" s="109">
        <v>87.7</v>
      </c>
      <c r="AX24" s="109">
        <v>97.1</v>
      </c>
      <c r="AY24" s="109">
        <v>110.8</v>
      </c>
      <c r="AZ24" s="113">
        <v>97.1</v>
      </c>
      <c r="BA24" s="338"/>
      <c r="BB24" s="338"/>
    </row>
    <row r="25" spans="1:54" x14ac:dyDescent="0.25">
      <c r="A25" s="339"/>
      <c r="B25" s="232" t="s">
        <v>248</v>
      </c>
      <c r="C25" s="118">
        <v>499.51</v>
      </c>
      <c r="D25" s="119">
        <v>80.13</v>
      </c>
      <c r="E25" s="119">
        <v>63.68</v>
      </c>
      <c r="F25" s="119">
        <v>16.45</v>
      </c>
      <c r="G25" s="121">
        <v>419.38</v>
      </c>
      <c r="H25" s="83"/>
      <c r="I25" s="339"/>
      <c r="J25" s="232" t="s">
        <v>248</v>
      </c>
      <c r="K25" s="118">
        <v>5940.3600000000006</v>
      </c>
      <c r="L25" s="119">
        <v>5066.8100000000004</v>
      </c>
      <c r="M25" s="119">
        <v>217.75</v>
      </c>
      <c r="N25" s="119">
        <v>655.8</v>
      </c>
      <c r="O25" s="119" t="s">
        <v>220</v>
      </c>
      <c r="P25" s="121" t="s">
        <v>220</v>
      </c>
      <c r="Q25" s="83"/>
      <c r="R25" s="339"/>
      <c r="S25" s="232" t="s">
        <v>248</v>
      </c>
      <c r="T25" s="87">
        <v>6</v>
      </c>
      <c r="U25" s="123">
        <v>7</v>
      </c>
      <c r="V25" s="123" t="s">
        <v>220</v>
      </c>
      <c r="W25" s="88" t="s">
        <v>220</v>
      </c>
      <c r="X25" s="83"/>
      <c r="Y25" s="339"/>
      <c r="Z25" s="232" t="s">
        <v>255</v>
      </c>
      <c r="AA25" s="87">
        <v>180.65</v>
      </c>
      <c r="AB25" s="123">
        <v>62.66</v>
      </c>
      <c r="AC25" s="123">
        <v>30.08</v>
      </c>
      <c r="AD25" s="123">
        <v>13.838915029061722</v>
      </c>
      <c r="AE25" s="123">
        <v>11.17140121289499</v>
      </c>
      <c r="AF25" s="88">
        <v>13.297872340425533</v>
      </c>
      <c r="AG25" s="83"/>
      <c r="AH25" s="341"/>
      <c r="AI25" s="232" t="s">
        <v>253</v>
      </c>
      <c r="AJ25" s="125">
        <v>35</v>
      </c>
      <c r="AK25" s="281">
        <v>2.17</v>
      </c>
      <c r="AL25" s="281">
        <v>5.25</v>
      </c>
      <c r="AM25" s="281">
        <v>115.3</v>
      </c>
      <c r="AN25" s="281">
        <v>1.31</v>
      </c>
      <c r="AO25" s="281">
        <v>5.0999999999999996</v>
      </c>
      <c r="AP25" s="133">
        <v>20.41</v>
      </c>
      <c r="AQ25" s="83"/>
      <c r="AR25" s="339"/>
      <c r="AS25" s="232" t="s">
        <v>248</v>
      </c>
      <c r="AT25" s="87">
        <v>105.8</v>
      </c>
      <c r="AU25" s="123">
        <v>127.2</v>
      </c>
      <c r="AV25" s="123">
        <v>114.3</v>
      </c>
      <c r="AW25" s="123">
        <v>85.8</v>
      </c>
      <c r="AX25" s="123">
        <v>95.9</v>
      </c>
      <c r="AY25" s="123">
        <v>115.4</v>
      </c>
      <c r="AZ25" s="88">
        <v>96.9</v>
      </c>
    </row>
    <row r="26" spans="1:54" x14ac:dyDescent="0.25">
      <c r="A26" s="339"/>
      <c r="B26" s="210" t="s">
        <v>251</v>
      </c>
      <c r="C26" s="100">
        <v>460.34</v>
      </c>
      <c r="D26" s="101">
        <v>94.76</v>
      </c>
      <c r="E26" s="101">
        <v>78.31</v>
      </c>
      <c r="F26" s="101">
        <v>16.45</v>
      </c>
      <c r="G26" s="103">
        <v>365.58</v>
      </c>
      <c r="H26" s="83"/>
      <c r="I26" s="339"/>
      <c r="J26" s="210" t="s">
        <v>251</v>
      </c>
      <c r="K26" s="100">
        <v>6166.5300000000007</v>
      </c>
      <c r="L26" s="101">
        <v>5221.63</v>
      </c>
      <c r="M26" s="101">
        <v>206.68</v>
      </c>
      <c r="N26" s="101">
        <v>738.22</v>
      </c>
      <c r="O26" s="101" t="s">
        <v>220</v>
      </c>
      <c r="P26" s="103" t="s">
        <v>220</v>
      </c>
      <c r="Q26" s="83"/>
      <c r="R26" s="339"/>
      <c r="S26" s="210" t="s">
        <v>251</v>
      </c>
      <c r="T26" s="107">
        <v>6</v>
      </c>
      <c r="U26" s="109">
        <v>7</v>
      </c>
      <c r="V26" s="109" t="s">
        <v>220</v>
      </c>
      <c r="W26" s="113" t="s">
        <v>220</v>
      </c>
      <c r="X26" s="83"/>
      <c r="Y26" s="339"/>
      <c r="Z26" s="210" t="s">
        <v>234</v>
      </c>
      <c r="AA26" s="107">
        <v>204.54</v>
      </c>
      <c r="AB26" s="109">
        <v>62.22</v>
      </c>
      <c r="AC26" s="109">
        <v>33.67</v>
      </c>
      <c r="AD26" s="109">
        <v>12.222548156839739</v>
      </c>
      <c r="AE26" s="109">
        <v>11.250401800064289</v>
      </c>
      <c r="AF26" s="113">
        <v>11.88001188001188</v>
      </c>
      <c r="AG26" s="83"/>
      <c r="AH26" s="341"/>
      <c r="AI26" s="210" t="s">
        <v>245</v>
      </c>
      <c r="AJ26" s="111" t="s">
        <v>222</v>
      </c>
      <c r="AK26" s="280">
        <v>2.15</v>
      </c>
      <c r="AL26" s="280">
        <v>5.5709999999999997</v>
      </c>
      <c r="AM26" s="280">
        <v>122.5</v>
      </c>
      <c r="AN26" s="280">
        <v>1.3009999999999999</v>
      </c>
      <c r="AO26" s="280">
        <v>4.8250000000000002</v>
      </c>
      <c r="AP26" s="131">
        <v>18</v>
      </c>
      <c r="AQ26" s="83"/>
      <c r="AR26" s="339"/>
      <c r="AS26" s="210" t="s">
        <v>251</v>
      </c>
      <c r="AT26" s="107">
        <v>107.2</v>
      </c>
      <c r="AU26" s="109">
        <v>132</v>
      </c>
      <c r="AV26" s="109">
        <v>117.1</v>
      </c>
      <c r="AW26" s="109">
        <v>84.3</v>
      </c>
      <c r="AX26" s="109">
        <v>96</v>
      </c>
      <c r="AY26" s="109">
        <v>118.8</v>
      </c>
      <c r="AZ26" s="113">
        <v>95.3</v>
      </c>
    </row>
    <row r="27" spans="1:54" x14ac:dyDescent="0.25">
      <c r="A27" s="339"/>
      <c r="B27" s="232" t="s">
        <v>253</v>
      </c>
      <c r="C27" s="118">
        <v>421.29</v>
      </c>
      <c r="D27" s="119">
        <v>80.239999999999995</v>
      </c>
      <c r="E27" s="119">
        <v>63.79</v>
      </c>
      <c r="F27" s="119">
        <v>16.45</v>
      </c>
      <c r="G27" s="121">
        <v>341.05</v>
      </c>
      <c r="H27" s="83"/>
      <c r="I27" s="339"/>
      <c r="J27" s="232" t="s">
        <v>253</v>
      </c>
      <c r="K27" s="118">
        <v>6187.58</v>
      </c>
      <c r="L27" s="119">
        <v>5118.07</v>
      </c>
      <c r="M27" s="119">
        <v>265.58999999999997</v>
      </c>
      <c r="N27" s="119">
        <v>803.92</v>
      </c>
      <c r="O27" s="119" t="s">
        <v>220</v>
      </c>
      <c r="P27" s="121" t="s">
        <v>220</v>
      </c>
      <c r="Q27" s="83"/>
      <c r="R27" s="339"/>
      <c r="S27" s="232" t="s">
        <v>253</v>
      </c>
      <c r="T27" s="87">
        <v>6</v>
      </c>
      <c r="U27" s="123">
        <v>7</v>
      </c>
      <c r="V27" s="123" t="s">
        <v>220</v>
      </c>
      <c r="W27" s="88" t="s">
        <v>220</v>
      </c>
      <c r="X27" s="83"/>
      <c r="Y27" s="339"/>
      <c r="Z27" s="232" t="s">
        <v>221</v>
      </c>
      <c r="AA27" s="87">
        <v>246.28</v>
      </c>
      <c r="AB27" s="123">
        <v>67.510000000000005</v>
      </c>
      <c r="AC27" s="123">
        <v>38.130000000000003</v>
      </c>
      <c r="AD27" s="123">
        <v>10.151047588111092</v>
      </c>
      <c r="AE27" s="123">
        <v>10.368834246778254</v>
      </c>
      <c r="AF27" s="88">
        <v>10.49042748492001</v>
      </c>
      <c r="AG27" s="83"/>
      <c r="AH27" s="341"/>
      <c r="AI27" s="232" t="s">
        <v>249</v>
      </c>
      <c r="AJ27" s="125" t="s">
        <v>222</v>
      </c>
      <c r="AK27" s="281">
        <v>2.1829999999999998</v>
      </c>
      <c r="AL27" s="281">
        <v>5.7759999999999998</v>
      </c>
      <c r="AM27" s="281">
        <v>127.3</v>
      </c>
      <c r="AN27" s="281">
        <v>1.3029999999999999</v>
      </c>
      <c r="AO27" s="281">
        <v>4.8499999999999996</v>
      </c>
      <c r="AP27" s="133">
        <v>17.559999999999999</v>
      </c>
      <c r="AQ27" s="83"/>
      <c r="AR27" s="339"/>
      <c r="AS27" s="232" t="s">
        <v>253</v>
      </c>
      <c r="AT27" s="87">
        <v>107.3</v>
      </c>
      <c r="AU27" s="123">
        <v>138.5</v>
      </c>
      <c r="AV27" s="123">
        <v>111.9</v>
      </c>
      <c r="AW27" s="123">
        <v>84</v>
      </c>
      <c r="AX27" s="123">
        <v>95.9</v>
      </c>
      <c r="AY27" s="123">
        <v>119.6</v>
      </c>
      <c r="AZ27" s="88">
        <v>95.5</v>
      </c>
    </row>
    <row r="28" spans="1:54" x14ac:dyDescent="0.25">
      <c r="A28" s="339"/>
      <c r="B28" s="210" t="s">
        <v>245</v>
      </c>
      <c r="C28" s="100">
        <v>371.20000000000005</v>
      </c>
      <c r="D28" s="101">
        <v>80.400000000000006</v>
      </c>
      <c r="E28" s="101">
        <v>63.85</v>
      </c>
      <c r="F28" s="101">
        <v>16.55</v>
      </c>
      <c r="G28" s="103">
        <v>290.8</v>
      </c>
      <c r="H28" s="83"/>
      <c r="I28" s="339"/>
      <c r="J28" s="210" t="s">
        <v>245</v>
      </c>
      <c r="K28" s="100">
        <v>6079.11</v>
      </c>
      <c r="L28" s="101">
        <v>4998.3599999999997</v>
      </c>
      <c r="M28" s="101">
        <v>291.05</v>
      </c>
      <c r="N28" s="101">
        <v>789.7</v>
      </c>
      <c r="O28" s="101" t="s">
        <v>220</v>
      </c>
      <c r="P28" s="103" t="s">
        <v>220</v>
      </c>
      <c r="Q28" s="83"/>
      <c r="R28" s="339"/>
      <c r="S28" s="210" t="s">
        <v>245</v>
      </c>
      <c r="T28" s="107">
        <v>6</v>
      </c>
      <c r="U28" s="109">
        <v>7</v>
      </c>
      <c r="V28" s="109" t="s">
        <v>220</v>
      </c>
      <c r="W28" s="113" t="s">
        <v>220</v>
      </c>
      <c r="X28" s="83"/>
      <c r="Y28" s="339"/>
      <c r="Z28" s="210" t="s">
        <v>248</v>
      </c>
      <c r="AA28" s="107">
        <v>286.83999999999997</v>
      </c>
      <c r="AB28" s="109">
        <v>78.040000000000006</v>
      </c>
      <c r="AC28" s="109">
        <v>43.25</v>
      </c>
      <c r="AD28" s="109">
        <v>8.7156602984242095</v>
      </c>
      <c r="AE28" s="109">
        <v>8.9697590978985122</v>
      </c>
      <c r="AF28" s="113">
        <v>9.2485549132947984</v>
      </c>
      <c r="AG28" s="83"/>
      <c r="AH28" s="341">
        <v>1921</v>
      </c>
      <c r="AI28" s="210" t="s">
        <v>247</v>
      </c>
      <c r="AJ28" s="111">
        <v>36.229999999999997</v>
      </c>
      <c r="AK28" s="280">
        <v>2.37</v>
      </c>
      <c r="AL28" s="280">
        <v>5.7279999999999998</v>
      </c>
      <c r="AM28" s="280">
        <v>137.19999999999999</v>
      </c>
      <c r="AN28" s="280">
        <v>1.3089999999999999</v>
      </c>
      <c r="AO28" s="280">
        <v>5.1749999999999998</v>
      </c>
      <c r="AP28" s="131">
        <v>17.7</v>
      </c>
      <c r="AQ28" s="83"/>
      <c r="AR28" s="339"/>
      <c r="AS28" s="210" t="s">
        <v>245</v>
      </c>
      <c r="AT28" s="107">
        <v>104.7</v>
      </c>
      <c r="AU28" s="109">
        <v>134.9</v>
      </c>
      <c r="AV28" s="109">
        <v>107.1</v>
      </c>
      <c r="AW28" s="109">
        <v>83.8</v>
      </c>
      <c r="AX28" s="109">
        <v>93.9</v>
      </c>
      <c r="AY28" s="109">
        <v>118.3</v>
      </c>
      <c r="AZ28" s="113">
        <v>95.1</v>
      </c>
    </row>
    <row r="29" spans="1:54" x14ac:dyDescent="0.25">
      <c r="A29" s="339"/>
      <c r="B29" s="232" t="s">
        <v>249</v>
      </c>
      <c r="C29" s="118">
        <v>349.29999999999995</v>
      </c>
      <c r="D29" s="119">
        <v>80.56</v>
      </c>
      <c r="E29" s="119">
        <v>64.010000000000005</v>
      </c>
      <c r="F29" s="119">
        <v>16.55</v>
      </c>
      <c r="G29" s="121">
        <v>268.73999999999995</v>
      </c>
      <c r="H29" s="83"/>
      <c r="I29" s="339"/>
      <c r="J29" s="232" t="s">
        <v>249</v>
      </c>
      <c r="K29" s="118">
        <v>6007.6100000000006</v>
      </c>
      <c r="L29" s="119">
        <v>5039.88</v>
      </c>
      <c r="M29" s="119">
        <v>252.67</v>
      </c>
      <c r="N29" s="119">
        <v>715.06</v>
      </c>
      <c r="O29" s="119" t="s">
        <v>220</v>
      </c>
      <c r="P29" s="121" t="s">
        <v>220</v>
      </c>
      <c r="Q29" s="83"/>
      <c r="R29" s="339"/>
      <c r="S29" s="232" t="s">
        <v>249</v>
      </c>
      <c r="T29" s="87">
        <v>6</v>
      </c>
      <c r="U29" s="123">
        <v>7</v>
      </c>
      <c r="V29" s="123" t="s">
        <v>220</v>
      </c>
      <c r="W29" s="88" t="s">
        <v>220</v>
      </c>
      <c r="X29" s="83"/>
      <c r="Y29" s="339"/>
      <c r="Z29" s="232" t="s">
        <v>251</v>
      </c>
      <c r="AA29" s="87">
        <v>334.96</v>
      </c>
      <c r="AB29" s="123">
        <v>81.44</v>
      </c>
      <c r="AC29" s="123">
        <v>49.55</v>
      </c>
      <c r="AD29" s="123">
        <v>7.4635777406257464</v>
      </c>
      <c r="AE29" s="123">
        <v>8.5952848722986257</v>
      </c>
      <c r="AF29" s="88">
        <v>8.0726538849646818</v>
      </c>
      <c r="AG29" s="83"/>
      <c r="AH29" s="341"/>
      <c r="AI29" s="232" t="s">
        <v>250</v>
      </c>
      <c r="AJ29" s="125">
        <v>35.9</v>
      </c>
      <c r="AK29" s="281">
        <v>2.58</v>
      </c>
      <c r="AL29" s="281">
        <v>5.944</v>
      </c>
      <c r="AM29" s="281">
        <v>141.4</v>
      </c>
      <c r="AN29" s="281">
        <v>1.337</v>
      </c>
      <c r="AO29" s="281">
        <v>5.95</v>
      </c>
      <c r="AP29" s="133">
        <v>17.5</v>
      </c>
      <c r="AQ29" s="83"/>
      <c r="AR29" s="339"/>
      <c r="AS29" s="232" t="s">
        <v>249</v>
      </c>
      <c r="AT29" s="87">
        <v>104.1</v>
      </c>
      <c r="AU29" s="123">
        <v>130.80000000000001</v>
      </c>
      <c r="AV29" s="123">
        <v>108</v>
      </c>
      <c r="AW29" s="123">
        <v>84</v>
      </c>
      <c r="AX29" s="123">
        <v>93.9</v>
      </c>
      <c r="AY29" s="123">
        <v>117.4</v>
      </c>
      <c r="AZ29" s="88">
        <v>95.2</v>
      </c>
    </row>
    <row r="30" spans="1:54" x14ac:dyDescent="0.25">
      <c r="A30" s="339">
        <v>1923</v>
      </c>
      <c r="B30" s="210" t="s">
        <v>247</v>
      </c>
      <c r="C30" s="100">
        <v>347.94</v>
      </c>
      <c r="D30" s="101">
        <v>80.17</v>
      </c>
      <c r="E30" s="101">
        <v>63.62</v>
      </c>
      <c r="F30" s="101">
        <v>16.55</v>
      </c>
      <c r="G30" s="103">
        <v>267.77</v>
      </c>
      <c r="H30" s="83"/>
      <c r="I30" s="339">
        <v>1923</v>
      </c>
      <c r="J30" s="210" t="s">
        <v>247</v>
      </c>
      <c r="K30" s="100">
        <v>5683.66</v>
      </c>
      <c r="L30" s="101">
        <v>5147.51</v>
      </c>
      <c r="M30" s="101">
        <v>185.48</v>
      </c>
      <c r="N30" s="101">
        <v>350.66999999999996</v>
      </c>
      <c r="O30" s="101" t="s">
        <v>220</v>
      </c>
      <c r="P30" s="103" t="s">
        <v>220</v>
      </c>
      <c r="Q30" s="83"/>
      <c r="R30" s="339">
        <v>1923</v>
      </c>
      <c r="S30" s="210" t="s">
        <v>247</v>
      </c>
      <c r="T30" s="107">
        <v>6</v>
      </c>
      <c r="U30" s="109">
        <v>7</v>
      </c>
      <c r="V30" s="109" t="s">
        <v>220</v>
      </c>
      <c r="W30" s="113" t="s">
        <v>220</v>
      </c>
      <c r="X30" s="83"/>
      <c r="Y30" s="339"/>
      <c r="Z30" s="210" t="s">
        <v>253</v>
      </c>
      <c r="AA30" s="107">
        <v>338.83</v>
      </c>
      <c r="AB30" s="109">
        <v>79.900000000000006</v>
      </c>
      <c r="AC30" s="109">
        <v>50.37</v>
      </c>
      <c r="AD30" s="109">
        <v>7.3783313165894402</v>
      </c>
      <c r="AE30" s="109">
        <v>8.7609511889862315</v>
      </c>
      <c r="AF30" s="113">
        <v>7.9412348620210444</v>
      </c>
      <c r="AG30" s="83"/>
      <c r="AH30" s="341"/>
      <c r="AI30" s="210" t="s">
        <v>232</v>
      </c>
      <c r="AJ30" s="111">
        <v>35.6</v>
      </c>
      <c r="AK30" s="280">
        <v>2.5630000000000002</v>
      </c>
      <c r="AL30" s="280">
        <v>6.1760000000000002</v>
      </c>
      <c r="AM30" s="280">
        <v>142.30000000000001</v>
      </c>
      <c r="AN30" s="280">
        <v>1.371</v>
      </c>
      <c r="AO30" s="280">
        <v>5.75</v>
      </c>
      <c r="AP30" s="131">
        <v>16.43</v>
      </c>
      <c r="AQ30" s="83"/>
      <c r="AR30" s="339">
        <v>1929</v>
      </c>
      <c r="AS30" s="210" t="s">
        <v>247</v>
      </c>
      <c r="AT30" s="107">
        <v>104.4</v>
      </c>
      <c r="AU30" s="109">
        <v>137.5</v>
      </c>
      <c r="AV30" s="109">
        <v>102.5</v>
      </c>
      <c r="AW30" s="109">
        <v>84.2</v>
      </c>
      <c r="AX30" s="109">
        <v>94.4</v>
      </c>
      <c r="AY30" s="109">
        <v>119.4</v>
      </c>
      <c r="AZ30" s="113">
        <v>95.4</v>
      </c>
    </row>
    <row r="31" spans="1:54" x14ac:dyDescent="0.25">
      <c r="A31" s="339"/>
      <c r="B31" s="232" t="s">
        <v>250</v>
      </c>
      <c r="C31" s="118">
        <v>346.81</v>
      </c>
      <c r="D31" s="119">
        <v>80.19</v>
      </c>
      <c r="E31" s="119">
        <v>63.61</v>
      </c>
      <c r="F31" s="119">
        <v>16.579999999999998</v>
      </c>
      <c r="G31" s="121">
        <v>266.62</v>
      </c>
      <c r="H31" s="83"/>
      <c r="I31" s="339"/>
      <c r="J31" s="232" t="s">
        <v>250</v>
      </c>
      <c r="K31" s="118">
        <v>6114.62</v>
      </c>
      <c r="L31" s="119">
        <v>5353.87</v>
      </c>
      <c r="M31" s="119">
        <v>173.28</v>
      </c>
      <c r="N31" s="119">
        <v>587.47</v>
      </c>
      <c r="O31" s="119" t="s">
        <v>220</v>
      </c>
      <c r="P31" s="121" t="s">
        <v>220</v>
      </c>
      <c r="Q31" s="83"/>
      <c r="R31" s="339"/>
      <c r="S31" s="232" t="s">
        <v>250</v>
      </c>
      <c r="T31" s="87">
        <v>6</v>
      </c>
      <c r="U31" s="123">
        <v>7</v>
      </c>
      <c r="V31" s="123" t="s">
        <v>220</v>
      </c>
      <c r="W31" s="88" t="s">
        <v>220</v>
      </c>
      <c r="X31" s="83"/>
      <c r="Y31" s="339"/>
      <c r="Z31" s="232" t="s">
        <v>245</v>
      </c>
      <c r="AA31" s="87">
        <v>310.12</v>
      </c>
      <c r="AB31" s="123">
        <v>76.19</v>
      </c>
      <c r="AC31" s="123">
        <v>46.72</v>
      </c>
      <c r="AD31" s="123">
        <v>8.0613955888043343</v>
      </c>
      <c r="AE31" s="123">
        <v>9.1875574222338887</v>
      </c>
      <c r="AF31" s="88">
        <v>8.5616438356164384</v>
      </c>
      <c r="AG31" s="83"/>
      <c r="AH31" s="341"/>
      <c r="AI31" s="232" t="s">
        <v>254</v>
      </c>
      <c r="AJ31" s="125">
        <v>35.909999999999997</v>
      </c>
      <c r="AK31" s="281">
        <v>2.556</v>
      </c>
      <c r="AL31" s="281">
        <v>6.1879999999999997</v>
      </c>
      <c r="AM31" s="281">
        <v>139.9</v>
      </c>
      <c r="AN31" s="281">
        <v>1.615</v>
      </c>
      <c r="AO31" s="281">
        <v>5.75</v>
      </c>
      <c r="AP31" s="133">
        <v>16.48</v>
      </c>
      <c r="AQ31" s="83"/>
      <c r="AR31" s="339"/>
      <c r="AS31" s="232" t="s">
        <v>250</v>
      </c>
      <c r="AT31" s="87">
        <v>105.5</v>
      </c>
      <c r="AU31" s="123">
        <v>133.1</v>
      </c>
      <c r="AV31" s="123">
        <v>109</v>
      </c>
      <c r="AW31" s="123">
        <v>83.3</v>
      </c>
      <c r="AX31" s="123">
        <v>95.8</v>
      </c>
      <c r="AY31" s="123">
        <v>118.5</v>
      </c>
      <c r="AZ31" s="88">
        <v>95.1</v>
      </c>
    </row>
    <row r="32" spans="1:54" x14ac:dyDescent="0.25">
      <c r="A32" s="339"/>
      <c r="B32" s="210" t="s">
        <v>232</v>
      </c>
      <c r="C32" s="100">
        <v>347.92</v>
      </c>
      <c r="D32" s="101">
        <v>79.819999999999993</v>
      </c>
      <c r="E32" s="101">
        <v>63.14</v>
      </c>
      <c r="F32" s="101">
        <v>16.68</v>
      </c>
      <c r="G32" s="103">
        <v>268.10000000000002</v>
      </c>
      <c r="H32" s="83"/>
      <c r="I32" s="339"/>
      <c r="J32" s="210" t="s">
        <v>232</v>
      </c>
      <c r="K32" s="100">
        <v>6078.5700000000006</v>
      </c>
      <c r="L32" s="101">
        <v>5405.81</v>
      </c>
      <c r="M32" s="101">
        <v>227.54</v>
      </c>
      <c r="N32" s="101">
        <v>445.22</v>
      </c>
      <c r="O32" s="101" t="s">
        <v>220</v>
      </c>
      <c r="P32" s="103" t="s">
        <v>220</v>
      </c>
      <c r="Q32" s="83"/>
      <c r="R32" s="339"/>
      <c r="S32" s="210" t="s">
        <v>232</v>
      </c>
      <c r="T32" s="107">
        <v>6</v>
      </c>
      <c r="U32" s="109">
        <v>7</v>
      </c>
      <c r="V32" s="109" t="s">
        <v>220</v>
      </c>
      <c r="W32" s="113" t="s">
        <v>220</v>
      </c>
      <c r="X32" s="83"/>
      <c r="Y32" s="339"/>
      <c r="Z32" s="210" t="s">
        <v>249</v>
      </c>
      <c r="AA32" s="107">
        <v>320.37</v>
      </c>
      <c r="AB32" s="109">
        <v>77.86</v>
      </c>
      <c r="AC32" s="109">
        <v>46.52</v>
      </c>
      <c r="AD32" s="109">
        <v>7.8034772294534447</v>
      </c>
      <c r="AE32" s="109">
        <v>8.9904957616234267</v>
      </c>
      <c r="AF32" s="113">
        <v>8.5984522785898534</v>
      </c>
      <c r="AG32" s="83"/>
      <c r="AH32" s="341"/>
      <c r="AI32" s="210" t="s">
        <v>255</v>
      </c>
      <c r="AJ32" s="111">
        <v>32.44</v>
      </c>
      <c r="AK32" s="280">
        <v>2.7149999999999999</v>
      </c>
      <c r="AL32" s="280">
        <v>5.9169999999999998</v>
      </c>
      <c r="AM32" s="280">
        <v>130.69999999999999</v>
      </c>
      <c r="AN32" s="280">
        <v>1.7410000000000001</v>
      </c>
      <c r="AO32" s="280">
        <v>5.1749999999999998</v>
      </c>
      <c r="AP32" s="131">
        <v>17.16</v>
      </c>
      <c r="AQ32" s="83"/>
      <c r="AR32" s="339"/>
      <c r="AS32" s="210" t="s">
        <v>232</v>
      </c>
      <c r="AT32" s="107">
        <v>106.6</v>
      </c>
      <c r="AU32" s="109">
        <v>137.6</v>
      </c>
      <c r="AV32" s="109">
        <v>109</v>
      </c>
      <c r="AW32" s="109">
        <v>83.3</v>
      </c>
      <c r="AX32" s="109">
        <v>96.2</v>
      </c>
      <c r="AY32" s="109">
        <v>121.9</v>
      </c>
      <c r="AZ32" s="113">
        <v>94.9</v>
      </c>
    </row>
    <row r="33" spans="1:52" x14ac:dyDescent="0.25">
      <c r="A33" s="339"/>
      <c r="B33" s="232" t="s">
        <v>254</v>
      </c>
      <c r="C33" s="118">
        <v>352.38</v>
      </c>
      <c r="D33" s="119">
        <v>79.650000000000006</v>
      </c>
      <c r="E33" s="119">
        <v>62.95</v>
      </c>
      <c r="F33" s="119">
        <v>16.7</v>
      </c>
      <c r="G33" s="121">
        <v>272.73</v>
      </c>
      <c r="H33" s="83"/>
      <c r="I33" s="339"/>
      <c r="J33" s="232" t="s">
        <v>254</v>
      </c>
      <c r="K33" s="118">
        <v>6145.96</v>
      </c>
      <c r="L33" s="119">
        <v>5459.17</v>
      </c>
      <c r="M33" s="119">
        <v>222.88</v>
      </c>
      <c r="N33" s="119">
        <v>463.91</v>
      </c>
      <c r="O33" s="119" t="s">
        <v>220</v>
      </c>
      <c r="P33" s="121" t="s">
        <v>220</v>
      </c>
      <c r="Q33" s="83"/>
      <c r="R33" s="339"/>
      <c r="S33" s="232" t="s">
        <v>254</v>
      </c>
      <c r="T33" s="87">
        <v>6</v>
      </c>
      <c r="U33" s="123">
        <v>7</v>
      </c>
      <c r="V33" s="123" t="s">
        <v>220</v>
      </c>
      <c r="W33" s="88" t="s">
        <v>220</v>
      </c>
      <c r="X33" s="83"/>
      <c r="Y33" s="339">
        <v>1926</v>
      </c>
      <c r="Z33" s="232" t="s">
        <v>247</v>
      </c>
      <c r="AA33" s="87">
        <v>314.04000000000002</v>
      </c>
      <c r="AB33" s="123">
        <v>77.27</v>
      </c>
      <c r="AC33" s="123">
        <v>44.84</v>
      </c>
      <c r="AD33" s="123">
        <v>7.9607693287479293</v>
      </c>
      <c r="AE33" s="123">
        <v>9.0591432638799017</v>
      </c>
      <c r="AF33" s="88">
        <v>8.9206066012488847</v>
      </c>
      <c r="AG33" s="83"/>
      <c r="AH33" s="341"/>
      <c r="AI33" s="232" t="s">
        <v>234</v>
      </c>
      <c r="AJ33" s="125">
        <v>35.200000000000003</v>
      </c>
      <c r="AK33" s="281">
        <v>2.879</v>
      </c>
      <c r="AL33" s="281">
        <v>6.0910000000000002</v>
      </c>
      <c r="AM33" s="281">
        <v>135.4</v>
      </c>
      <c r="AN33" s="281">
        <v>1.7849999999999999</v>
      </c>
      <c r="AO33" s="281">
        <v>5.4</v>
      </c>
      <c r="AP33" s="133">
        <v>16.88</v>
      </c>
      <c r="AQ33" s="83"/>
      <c r="AR33" s="339"/>
      <c r="AS33" s="232" t="s">
        <v>254</v>
      </c>
      <c r="AT33" s="87">
        <v>106</v>
      </c>
      <c r="AU33" s="123">
        <v>135.69999999999999</v>
      </c>
      <c r="AV33" s="123">
        <v>110.2</v>
      </c>
      <c r="AW33" s="123">
        <v>82.8</v>
      </c>
      <c r="AX33" s="123">
        <v>95.5</v>
      </c>
      <c r="AY33" s="123">
        <v>120.8</v>
      </c>
      <c r="AZ33" s="88">
        <v>94.2</v>
      </c>
    </row>
    <row r="34" spans="1:52" x14ac:dyDescent="0.25">
      <c r="A34" s="339"/>
      <c r="B34" s="210" t="s">
        <v>255</v>
      </c>
      <c r="C34" s="100">
        <v>356.93</v>
      </c>
      <c r="D34" s="101">
        <v>80.17</v>
      </c>
      <c r="E34" s="101">
        <v>63.03</v>
      </c>
      <c r="F34" s="101">
        <v>17.14</v>
      </c>
      <c r="G34" s="103">
        <v>276.76</v>
      </c>
      <c r="H34" s="83"/>
      <c r="I34" s="339"/>
      <c r="J34" s="210" t="s">
        <v>255</v>
      </c>
      <c r="K34" s="100">
        <v>6212.1500000000005</v>
      </c>
      <c r="L34" s="101">
        <v>5517.43</v>
      </c>
      <c r="M34" s="101">
        <v>275.06</v>
      </c>
      <c r="N34" s="101">
        <v>419.66</v>
      </c>
      <c r="O34" s="101" t="s">
        <v>220</v>
      </c>
      <c r="P34" s="103" t="s">
        <v>220</v>
      </c>
      <c r="Q34" s="83"/>
      <c r="R34" s="339"/>
      <c r="S34" s="210" t="s">
        <v>255</v>
      </c>
      <c r="T34" s="107">
        <v>6</v>
      </c>
      <c r="U34" s="109">
        <v>7</v>
      </c>
      <c r="V34" s="109" t="s">
        <v>220</v>
      </c>
      <c r="W34" s="113" t="s">
        <v>220</v>
      </c>
      <c r="X34" s="83"/>
      <c r="Y34" s="339"/>
      <c r="Z34" s="210" t="s">
        <v>250</v>
      </c>
      <c r="AA34" s="107">
        <v>277.3</v>
      </c>
      <c r="AB34" s="109">
        <v>77.02</v>
      </c>
      <c r="AC34" s="109">
        <v>44.75</v>
      </c>
      <c r="AD34" s="109">
        <v>9.0155066714749363</v>
      </c>
      <c r="AE34" s="109">
        <v>9.088548428979486</v>
      </c>
      <c r="AF34" s="113">
        <v>8.938547486033519</v>
      </c>
      <c r="AG34" s="83"/>
      <c r="AH34" s="341"/>
      <c r="AI34" s="210" t="s">
        <v>221</v>
      </c>
      <c r="AJ34" s="111">
        <v>39.590000000000003</v>
      </c>
      <c r="AK34" s="280">
        <v>3.1280000000000001</v>
      </c>
      <c r="AL34" s="280">
        <v>6.6360000000000001</v>
      </c>
      <c r="AM34" s="280">
        <v>145.30000000000001</v>
      </c>
      <c r="AN34" s="280">
        <v>1.8360000000000001</v>
      </c>
      <c r="AO34" s="280">
        <v>5.2750000000000004</v>
      </c>
      <c r="AP34" s="131">
        <v>15.21</v>
      </c>
      <c r="AQ34" s="83"/>
      <c r="AR34" s="339"/>
      <c r="AS34" s="210" t="s">
        <v>255</v>
      </c>
      <c r="AT34" s="107">
        <v>104</v>
      </c>
      <c r="AU34" s="109">
        <v>127.6</v>
      </c>
      <c r="AV34" s="109">
        <v>110</v>
      </c>
      <c r="AW34" s="109">
        <v>83.6</v>
      </c>
      <c r="AX34" s="109">
        <v>94.6</v>
      </c>
      <c r="AY34" s="109">
        <v>117.8</v>
      </c>
      <c r="AZ34" s="113">
        <v>93.6</v>
      </c>
    </row>
    <row r="35" spans="1:52" x14ac:dyDescent="0.25">
      <c r="A35" s="339"/>
      <c r="B35" s="232" t="s">
        <v>234</v>
      </c>
      <c r="C35" s="118">
        <v>356.43</v>
      </c>
      <c r="D35" s="119">
        <v>80.11</v>
      </c>
      <c r="E35" s="119">
        <v>63.06</v>
      </c>
      <c r="F35" s="119">
        <v>17.05</v>
      </c>
      <c r="G35" s="121">
        <v>276.32</v>
      </c>
      <c r="H35" s="83"/>
      <c r="I35" s="339"/>
      <c r="J35" s="232" t="s">
        <v>234</v>
      </c>
      <c r="K35" s="118">
        <v>6174.95</v>
      </c>
      <c r="L35" s="119">
        <v>5560.82</v>
      </c>
      <c r="M35" s="119">
        <v>302.67</v>
      </c>
      <c r="N35" s="119">
        <v>311.46000000000004</v>
      </c>
      <c r="O35" s="119" t="s">
        <v>220</v>
      </c>
      <c r="P35" s="121" t="s">
        <v>220</v>
      </c>
      <c r="Q35" s="83"/>
      <c r="R35" s="339"/>
      <c r="S35" s="232" t="s">
        <v>234</v>
      </c>
      <c r="T35" s="87">
        <v>6</v>
      </c>
      <c r="U35" s="123">
        <v>7</v>
      </c>
      <c r="V35" s="123" t="s">
        <v>220</v>
      </c>
      <c r="W35" s="88" t="s">
        <v>220</v>
      </c>
      <c r="X35" s="83"/>
      <c r="Y35" s="339"/>
      <c r="Z35" s="232" t="s">
        <v>232</v>
      </c>
      <c r="AA35" s="87">
        <v>281.20999999999998</v>
      </c>
      <c r="AB35" s="123">
        <v>76.22</v>
      </c>
      <c r="AC35" s="123">
        <v>43.97</v>
      </c>
      <c r="AD35" s="123">
        <v>8.8901532662423115</v>
      </c>
      <c r="AE35" s="123">
        <v>9.1839412227761752</v>
      </c>
      <c r="AF35" s="88">
        <v>9.0971116670457128</v>
      </c>
      <c r="AG35" s="83"/>
      <c r="AH35" s="341"/>
      <c r="AI35" s="232" t="s">
        <v>248</v>
      </c>
      <c r="AJ35" s="125">
        <v>43.32</v>
      </c>
      <c r="AK35" s="281">
        <v>3.339</v>
      </c>
      <c r="AL35" s="281">
        <v>7.2519999999999998</v>
      </c>
      <c r="AM35" s="281">
        <v>158.5</v>
      </c>
      <c r="AN35" s="281">
        <v>1.8580000000000001</v>
      </c>
      <c r="AO35" s="281">
        <v>5.15</v>
      </c>
      <c r="AP35" s="133">
        <v>13.77</v>
      </c>
      <c r="AQ35" s="83"/>
      <c r="AR35" s="339"/>
      <c r="AS35" s="232" t="s">
        <v>234</v>
      </c>
      <c r="AT35" s="87">
        <v>101</v>
      </c>
      <c r="AU35" s="123">
        <v>117.5</v>
      </c>
      <c r="AV35" s="123">
        <v>109.5</v>
      </c>
      <c r="AW35" s="123">
        <v>82.5</v>
      </c>
      <c r="AX35" s="123">
        <v>93.1</v>
      </c>
      <c r="AY35" s="123">
        <v>117.4</v>
      </c>
      <c r="AZ35" s="88">
        <v>92.7</v>
      </c>
    </row>
    <row r="36" spans="1:52" x14ac:dyDescent="0.25">
      <c r="A36" s="339"/>
      <c r="B36" s="210" t="s">
        <v>221</v>
      </c>
      <c r="C36" s="100">
        <v>431.47</v>
      </c>
      <c r="D36" s="101">
        <v>80.25</v>
      </c>
      <c r="E36" s="101">
        <v>63.05</v>
      </c>
      <c r="F36" s="101">
        <v>17.2</v>
      </c>
      <c r="G36" s="103">
        <v>351.22</v>
      </c>
      <c r="H36" s="83"/>
      <c r="I36" s="339"/>
      <c r="J36" s="210" t="s">
        <v>221</v>
      </c>
      <c r="K36" s="100">
        <v>6306.8600000000006</v>
      </c>
      <c r="L36" s="101">
        <v>5579.93</v>
      </c>
      <c r="M36" s="101">
        <v>303.62</v>
      </c>
      <c r="N36" s="101">
        <v>423.31</v>
      </c>
      <c r="O36" s="101" t="s">
        <v>220</v>
      </c>
      <c r="P36" s="103" t="s">
        <v>220</v>
      </c>
      <c r="Q36" s="83"/>
      <c r="R36" s="339"/>
      <c r="S36" s="210" t="s">
        <v>221</v>
      </c>
      <c r="T36" s="107">
        <v>6</v>
      </c>
      <c r="U36" s="109">
        <v>7</v>
      </c>
      <c r="V36" s="109" t="s">
        <v>220</v>
      </c>
      <c r="W36" s="113" t="s">
        <v>220</v>
      </c>
      <c r="X36" s="83"/>
      <c r="Y36" s="339"/>
      <c r="Z36" s="210" t="s">
        <v>254</v>
      </c>
      <c r="AA36" s="107">
        <v>302.52</v>
      </c>
      <c r="AB36" s="109">
        <v>76.790000000000006</v>
      </c>
      <c r="AC36" s="109">
        <v>45.49</v>
      </c>
      <c r="AD36" s="109">
        <v>8.2639164352770074</v>
      </c>
      <c r="AE36" s="109">
        <v>9.115770282588878</v>
      </c>
      <c r="AF36" s="113">
        <v>8.7931413497471969</v>
      </c>
      <c r="AG36" s="83"/>
      <c r="AH36" s="341"/>
      <c r="AI36" s="210" t="s">
        <v>251</v>
      </c>
      <c r="AJ36" s="111">
        <v>50.89</v>
      </c>
      <c r="AK36" s="280">
        <v>3.8210000000000002</v>
      </c>
      <c r="AL36" s="280">
        <v>8.5500000000000007</v>
      </c>
      <c r="AM36" s="280">
        <v>196.9</v>
      </c>
      <c r="AN36" s="280">
        <v>2.2189999999999999</v>
      </c>
      <c r="AO36" s="280">
        <v>5.2549999999999999</v>
      </c>
      <c r="AP36" s="131">
        <v>11.18</v>
      </c>
      <c r="AQ36" s="83"/>
      <c r="AR36" s="339"/>
      <c r="AS36" s="210" t="s">
        <v>221</v>
      </c>
      <c r="AT36" s="107">
        <v>99.7</v>
      </c>
      <c r="AU36" s="109">
        <v>109.8</v>
      </c>
      <c r="AV36" s="109">
        <v>113.3</v>
      </c>
      <c r="AW36" s="109">
        <v>84.2</v>
      </c>
      <c r="AX36" s="109">
        <v>91.8</v>
      </c>
      <c r="AY36" s="109">
        <v>112.3</v>
      </c>
      <c r="AZ36" s="113">
        <v>90.8</v>
      </c>
    </row>
    <row r="37" spans="1:52" x14ac:dyDescent="0.25">
      <c r="A37" s="339"/>
      <c r="B37" s="232" t="s">
        <v>248</v>
      </c>
      <c r="C37" s="118">
        <v>429.39</v>
      </c>
      <c r="D37" s="119">
        <v>80.319999999999993</v>
      </c>
      <c r="E37" s="119">
        <v>63.1</v>
      </c>
      <c r="F37" s="119">
        <v>17.22</v>
      </c>
      <c r="G37" s="121">
        <v>349.07</v>
      </c>
      <c r="H37" s="83"/>
      <c r="I37" s="339"/>
      <c r="J37" s="232" t="s">
        <v>248</v>
      </c>
      <c r="K37" s="118">
        <v>6343.32</v>
      </c>
      <c r="L37" s="119">
        <v>5719.29</v>
      </c>
      <c r="M37" s="119">
        <v>198.55</v>
      </c>
      <c r="N37" s="119">
        <v>425.48</v>
      </c>
      <c r="O37" s="119" t="s">
        <v>220</v>
      </c>
      <c r="P37" s="121" t="s">
        <v>220</v>
      </c>
      <c r="Q37" s="83"/>
      <c r="R37" s="339"/>
      <c r="S37" s="232" t="s">
        <v>248</v>
      </c>
      <c r="T37" s="87">
        <v>6</v>
      </c>
      <c r="U37" s="123">
        <v>7</v>
      </c>
      <c r="V37" s="123" t="s">
        <v>220</v>
      </c>
      <c r="W37" s="88" t="s">
        <v>220</v>
      </c>
      <c r="X37" s="83"/>
      <c r="Y37" s="339"/>
      <c r="Z37" s="232" t="s">
        <v>255</v>
      </c>
      <c r="AA37" s="87">
        <v>310.72000000000003</v>
      </c>
      <c r="AB37" s="123">
        <v>77.31</v>
      </c>
      <c r="AC37" s="123">
        <v>43.17</v>
      </c>
      <c r="AD37" s="123">
        <v>8.0458290422245096</v>
      </c>
      <c r="AE37" s="123">
        <v>9.054456085887983</v>
      </c>
      <c r="AF37" s="88">
        <v>9.26569376882094</v>
      </c>
      <c r="AG37" s="83"/>
      <c r="AH37" s="341"/>
      <c r="AI37" s="232" t="s">
        <v>253</v>
      </c>
      <c r="AJ37" s="125">
        <v>64.58</v>
      </c>
      <c r="AK37" s="281">
        <v>4.766</v>
      </c>
      <c r="AL37" s="281">
        <v>11.94</v>
      </c>
      <c r="AM37" s="281">
        <v>250.9</v>
      </c>
      <c r="AN37" s="281">
        <v>2.6190000000000002</v>
      </c>
      <c r="AO37" s="281">
        <v>4.8449999999999998</v>
      </c>
      <c r="AP37" s="133">
        <v>8.6</v>
      </c>
      <c r="AQ37" s="83"/>
      <c r="AR37" s="339"/>
      <c r="AS37" s="232" t="s">
        <v>248</v>
      </c>
      <c r="AT37" s="87">
        <v>98.6</v>
      </c>
      <c r="AU37" s="123">
        <v>106.3</v>
      </c>
      <c r="AV37" s="123">
        <v>113.7</v>
      </c>
      <c r="AW37" s="123">
        <v>84.2</v>
      </c>
      <c r="AX37" s="123">
        <v>91.2</v>
      </c>
      <c r="AY37" s="123">
        <v>110.5</v>
      </c>
      <c r="AZ37" s="88">
        <v>90.4</v>
      </c>
    </row>
    <row r="38" spans="1:52" x14ac:dyDescent="0.25">
      <c r="A38" s="339"/>
      <c r="B38" s="210" t="s">
        <v>251</v>
      </c>
      <c r="C38" s="100">
        <v>445.03</v>
      </c>
      <c r="D38" s="101">
        <v>86.07</v>
      </c>
      <c r="E38" s="101">
        <v>68.8</v>
      </c>
      <c r="F38" s="101">
        <v>17.27</v>
      </c>
      <c r="G38" s="103">
        <v>358.96</v>
      </c>
      <c r="H38" s="83"/>
      <c r="I38" s="339"/>
      <c r="J38" s="210" t="s">
        <v>251</v>
      </c>
      <c r="K38" s="100">
        <v>6650.91</v>
      </c>
      <c r="L38" s="101">
        <v>5928.55</v>
      </c>
      <c r="M38" s="101">
        <v>181.17</v>
      </c>
      <c r="N38" s="101">
        <v>541.19000000000005</v>
      </c>
      <c r="O38" s="101" t="s">
        <v>220</v>
      </c>
      <c r="P38" s="103" t="s">
        <v>220</v>
      </c>
      <c r="Q38" s="83"/>
      <c r="R38" s="339"/>
      <c r="S38" s="210" t="s">
        <v>251</v>
      </c>
      <c r="T38" s="107">
        <v>6</v>
      </c>
      <c r="U38" s="109">
        <v>7</v>
      </c>
      <c r="V38" s="109" t="s">
        <v>220</v>
      </c>
      <c r="W38" s="113" t="s">
        <v>220</v>
      </c>
      <c r="X38" s="83"/>
      <c r="Y38" s="339"/>
      <c r="Z38" s="210" t="s">
        <v>234</v>
      </c>
      <c r="AA38" s="107">
        <v>302.01</v>
      </c>
      <c r="AB38" s="109">
        <v>72.75</v>
      </c>
      <c r="AC38" s="109">
        <v>41.17</v>
      </c>
      <c r="AD38" s="109">
        <v>8.2778715936558402</v>
      </c>
      <c r="AE38" s="109">
        <v>9.6219931271477659</v>
      </c>
      <c r="AF38" s="113">
        <v>9.7158124848190432</v>
      </c>
      <c r="AG38" s="83"/>
      <c r="AH38" s="341"/>
      <c r="AI38" s="210" t="s">
        <v>245</v>
      </c>
      <c r="AJ38" s="111">
        <v>79.569999999999993</v>
      </c>
      <c r="AK38" s="280">
        <v>5.367</v>
      </c>
      <c r="AL38" s="280">
        <v>13.75</v>
      </c>
      <c r="AM38" s="280">
        <v>302.3</v>
      </c>
      <c r="AN38" s="280">
        <v>3.19</v>
      </c>
      <c r="AO38" s="280">
        <v>4.05</v>
      </c>
      <c r="AP38" s="131">
        <v>6.68</v>
      </c>
      <c r="AQ38" s="83"/>
      <c r="AR38" s="339"/>
      <c r="AS38" s="210" t="s">
        <v>251</v>
      </c>
      <c r="AT38" s="107">
        <v>96.2</v>
      </c>
      <c r="AU38" s="109">
        <v>102.9</v>
      </c>
      <c r="AV38" s="109">
        <v>107.2</v>
      </c>
      <c r="AW38" s="109">
        <v>84.4</v>
      </c>
      <c r="AX38" s="109">
        <v>90.2</v>
      </c>
      <c r="AY38" s="109">
        <v>108.3</v>
      </c>
      <c r="AZ38" s="113">
        <v>88.4</v>
      </c>
    </row>
    <row r="39" spans="1:52" x14ac:dyDescent="0.25">
      <c r="A39" s="339"/>
      <c r="B39" s="232" t="s">
        <v>253</v>
      </c>
      <c r="C39" s="118">
        <v>444.87</v>
      </c>
      <c r="D39" s="119">
        <v>86.009999999999991</v>
      </c>
      <c r="E39" s="119">
        <v>68.739999999999995</v>
      </c>
      <c r="F39" s="119">
        <v>17.27</v>
      </c>
      <c r="G39" s="121">
        <v>358.86</v>
      </c>
      <c r="H39" s="83"/>
      <c r="I39" s="339"/>
      <c r="J39" s="232" t="s">
        <v>253</v>
      </c>
      <c r="K39" s="118">
        <v>6526.14</v>
      </c>
      <c r="L39" s="119">
        <v>5880.77</v>
      </c>
      <c r="M39" s="119">
        <v>227.69</v>
      </c>
      <c r="N39" s="119">
        <v>417.68</v>
      </c>
      <c r="O39" s="119" t="s">
        <v>220</v>
      </c>
      <c r="P39" s="121" t="s">
        <v>220</v>
      </c>
      <c r="Q39" s="83"/>
      <c r="R39" s="339"/>
      <c r="S39" s="232" t="s">
        <v>253</v>
      </c>
      <c r="T39" s="87">
        <v>6</v>
      </c>
      <c r="U39" s="123">
        <v>7</v>
      </c>
      <c r="V39" s="123" t="s">
        <v>220</v>
      </c>
      <c r="W39" s="88" t="s">
        <v>220</v>
      </c>
      <c r="X39" s="83"/>
      <c r="Y39" s="339"/>
      <c r="Z39" s="232" t="s">
        <v>221</v>
      </c>
      <c r="AA39" s="87">
        <v>299.26</v>
      </c>
      <c r="AB39" s="123">
        <v>73.989999999999995</v>
      </c>
      <c r="AC39" s="123">
        <v>41.02</v>
      </c>
      <c r="AD39" s="123">
        <v>8.3539397179709951</v>
      </c>
      <c r="AE39" s="123">
        <v>9.4607379375591307</v>
      </c>
      <c r="AF39" s="88">
        <v>9.7513408093612863</v>
      </c>
      <c r="AG39" s="83"/>
      <c r="AH39" s="341"/>
      <c r="AI39" s="232" t="s">
        <v>249</v>
      </c>
      <c r="AJ39" s="125">
        <v>67.02</v>
      </c>
      <c r="AK39" s="281">
        <v>5.2060000000000004</v>
      </c>
      <c r="AL39" s="281">
        <v>12.98</v>
      </c>
      <c r="AM39" s="281">
        <v>277.60000000000002</v>
      </c>
      <c r="AN39" s="281">
        <v>2.9449999999999998</v>
      </c>
      <c r="AO39" s="281">
        <v>3.4569999999999999</v>
      </c>
      <c r="AP39" s="133">
        <v>7.4</v>
      </c>
      <c r="AQ39" s="83"/>
      <c r="AR39" s="339"/>
      <c r="AS39" s="232" t="s">
        <v>253</v>
      </c>
      <c r="AT39" s="87">
        <v>96.8</v>
      </c>
      <c r="AU39" s="123">
        <v>106.6</v>
      </c>
      <c r="AV39" s="123">
        <v>106.6</v>
      </c>
      <c r="AW39" s="123">
        <v>84.4</v>
      </c>
      <c r="AX39" s="123">
        <v>89.9</v>
      </c>
      <c r="AY39" s="123">
        <v>111.8</v>
      </c>
      <c r="AZ39" s="88">
        <v>87.6</v>
      </c>
    </row>
    <row r="40" spans="1:52" x14ac:dyDescent="0.25">
      <c r="A40" s="339"/>
      <c r="B40" s="210" t="s">
        <v>245</v>
      </c>
      <c r="C40" s="100">
        <v>437.26</v>
      </c>
      <c r="D40" s="101">
        <v>86.03</v>
      </c>
      <c r="E40" s="101">
        <v>68.760000000000005</v>
      </c>
      <c r="F40" s="101">
        <v>17.27</v>
      </c>
      <c r="G40" s="103">
        <v>351.23</v>
      </c>
      <c r="H40" s="83"/>
      <c r="I40" s="339"/>
      <c r="J40" s="210" t="s">
        <v>245</v>
      </c>
      <c r="K40" s="100">
        <v>6501.7099999999991</v>
      </c>
      <c r="L40" s="101">
        <v>5826.45</v>
      </c>
      <c r="M40" s="101">
        <v>242.4</v>
      </c>
      <c r="N40" s="101">
        <v>432.86</v>
      </c>
      <c r="O40" s="101" t="s">
        <v>220</v>
      </c>
      <c r="P40" s="103" t="s">
        <v>220</v>
      </c>
      <c r="Q40" s="83"/>
      <c r="R40" s="339"/>
      <c r="S40" s="210" t="s">
        <v>245</v>
      </c>
      <c r="T40" s="107">
        <v>6</v>
      </c>
      <c r="U40" s="109">
        <v>7</v>
      </c>
      <c r="V40" s="109" t="s">
        <v>220</v>
      </c>
      <c r="W40" s="113" t="s">
        <v>220</v>
      </c>
      <c r="X40" s="83"/>
      <c r="Y40" s="339"/>
      <c r="Z40" s="210" t="s">
        <v>248</v>
      </c>
      <c r="AA40" s="107">
        <v>294.86</v>
      </c>
      <c r="AB40" s="109">
        <v>74.86</v>
      </c>
      <c r="AC40" s="109">
        <v>40.33</v>
      </c>
      <c r="AD40" s="109">
        <v>8.4786000135657602</v>
      </c>
      <c r="AE40" s="109">
        <v>9.3507881378573341</v>
      </c>
      <c r="AF40" s="113">
        <v>9.9181750557897352</v>
      </c>
      <c r="AG40" s="83"/>
      <c r="AH40" s="341">
        <v>1922</v>
      </c>
      <c r="AI40" s="210" t="s">
        <v>247</v>
      </c>
      <c r="AJ40" s="111">
        <v>74.12</v>
      </c>
      <c r="AK40" s="280">
        <v>6.0309999999999997</v>
      </c>
      <c r="AL40" s="280">
        <v>14.35</v>
      </c>
      <c r="AM40" s="280">
        <v>312.3</v>
      </c>
      <c r="AN40" s="280">
        <v>3.2429999999999999</v>
      </c>
      <c r="AO40" s="280">
        <v>4.2750000000000004</v>
      </c>
      <c r="AP40" s="131">
        <v>7.01</v>
      </c>
      <c r="AQ40" s="83"/>
      <c r="AR40" s="339"/>
      <c r="AS40" s="210" t="s">
        <v>245</v>
      </c>
      <c r="AT40" s="107">
        <v>95.3</v>
      </c>
      <c r="AU40" s="109">
        <v>106</v>
      </c>
      <c r="AV40" s="109">
        <v>99.2</v>
      </c>
      <c r="AW40" s="109">
        <v>88.2</v>
      </c>
      <c r="AX40" s="109">
        <v>89.3</v>
      </c>
      <c r="AY40" s="109">
        <v>108.1</v>
      </c>
      <c r="AZ40" s="113">
        <v>86.9</v>
      </c>
    </row>
    <row r="41" spans="1:52" x14ac:dyDescent="0.25">
      <c r="A41" s="339"/>
      <c r="B41" s="232" t="s">
        <v>249</v>
      </c>
      <c r="C41" s="118">
        <v>437.35</v>
      </c>
      <c r="D41" s="119">
        <v>86.12</v>
      </c>
      <c r="E41" s="119">
        <v>68.84</v>
      </c>
      <c r="F41" s="119">
        <v>17.28</v>
      </c>
      <c r="G41" s="121">
        <v>351.23</v>
      </c>
      <c r="H41" s="83"/>
      <c r="I41" s="339"/>
      <c r="J41" s="232" t="s">
        <v>249</v>
      </c>
      <c r="K41" s="118">
        <v>6444.5</v>
      </c>
      <c r="L41" s="119">
        <v>5790.24</v>
      </c>
      <c r="M41" s="119">
        <v>198.88</v>
      </c>
      <c r="N41" s="119">
        <v>455.38</v>
      </c>
      <c r="O41" s="119" t="s">
        <v>220</v>
      </c>
      <c r="P41" s="121" t="s">
        <v>220</v>
      </c>
      <c r="Q41" s="83"/>
      <c r="R41" s="339"/>
      <c r="S41" s="232" t="s">
        <v>249</v>
      </c>
      <c r="T41" s="87">
        <v>6</v>
      </c>
      <c r="U41" s="123">
        <v>7</v>
      </c>
      <c r="V41" s="123" t="s">
        <v>220</v>
      </c>
      <c r="W41" s="88" t="s">
        <v>220</v>
      </c>
      <c r="X41" s="83"/>
      <c r="Y41" s="339"/>
      <c r="Z41" s="232" t="s">
        <v>251</v>
      </c>
      <c r="AA41" s="87">
        <v>304.36</v>
      </c>
      <c r="AB41" s="123">
        <v>74.03</v>
      </c>
      <c r="AC41" s="123">
        <v>42.67</v>
      </c>
      <c r="AD41" s="123">
        <v>8.2139571559994735</v>
      </c>
      <c r="AE41" s="123">
        <v>9.4556260975280289</v>
      </c>
      <c r="AF41" s="88">
        <v>9.3742676353409884</v>
      </c>
      <c r="AG41" s="83"/>
      <c r="AH41" s="341"/>
      <c r="AI41" s="232" t="s">
        <v>250</v>
      </c>
      <c r="AJ41" s="125">
        <v>77.63</v>
      </c>
      <c r="AK41" s="281">
        <v>6.7190000000000003</v>
      </c>
      <c r="AL41" s="281">
        <v>15.07</v>
      </c>
      <c r="AM41" s="281">
        <v>336.6</v>
      </c>
      <c r="AN41" s="281">
        <v>3.7360000000000002</v>
      </c>
      <c r="AO41" s="281">
        <v>3.835</v>
      </c>
      <c r="AP41" s="133">
        <v>6.56</v>
      </c>
      <c r="AQ41" s="83"/>
      <c r="AR41" s="339"/>
      <c r="AS41" s="232" t="s">
        <v>249</v>
      </c>
      <c r="AT41" s="87">
        <v>93.7</v>
      </c>
      <c r="AU41" s="123">
        <v>102.3</v>
      </c>
      <c r="AV41" s="123">
        <v>95.8</v>
      </c>
      <c r="AW41" s="123">
        <v>88.2</v>
      </c>
      <c r="AX41" s="123">
        <v>89.2</v>
      </c>
      <c r="AY41" s="123">
        <v>104.7</v>
      </c>
      <c r="AZ41" s="88">
        <v>86.6</v>
      </c>
    </row>
    <row r="42" spans="1:52" x14ac:dyDescent="0.25">
      <c r="A42" s="339">
        <v>1924</v>
      </c>
      <c r="B42" s="210" t="s">
        <v>247</v>
      </c>
      <c r="C42" s="100">
        <v>450.99</v>
      </c>
      <c r="D42" s="101">
        <v>86.109999999999985</v>
      </c>
      <c r="E42" s="101">
        <v>68.819999999999993</v>
      </c>
      <c r="F42" s="101">
        <v>17.29</v>
      </c>
      <c r="G42" s="103">
        <v>364.88</v>
      </c>
      <c r="H42" s="83"/>
      <c r="I42" s="339">
        <v>1924</v>
      </c>
      <c r="J42" s="210" t="s">
        <v>247</v>
      </c>
      <c r="K42" s="100">
        <v>6448.17</v>
      </c>
      <c r="L42" s="101">
        <v>5773.65</v>
      </c>
      <c r="M42" s="101">
        <v>263.35000000000002</v>
      </c>
      <c r="N42" s="101">
        <v>411.16999999999996</v>
      </c>
      <c r="O42" s="101" t="s">
        <v>220</v>
      </c>
      <c r="P42" s="103" t="s">
        <v>220</v>
      </c>
      <c r="Q42" s="83"/>
      <c r="R42" s="339">
        <v>1924</v>
      </c>
      <c r="S42" s="210" t="s">
        <v>247</v>
      </c>
      <c r="T42" s="107">
        <v>6</v>
      </c>
      <c r="U42" s="109">
        <v>7</v>
      </c>
      <c r="V42" s="109" t="s">
        <v>220</v>
      </c>
      <c r="W42" s="113" t="s">
        <v>220</v>
      </c>
      <c r="X42" s="83"/>
      <c r="Y42" s="339"/>
      <c r="Z42" s="210" t="s">
        <v>253</v>
      </c>
      <c r="AA42" s="107">
        <v>308.83</v>
      </c>
      <c r="AB42" s="109">
        <v>72.47</v>
      </c>
      <c r="AC42" s="109">
        <v>43.16</v>
      </c>
      <c r="AD42" s="109">
        <v>8.095068484279377</v>
      </c>
      <c r="AE42" s="109">
        <v>9.6591693114392161</v>
      </c>
      <c r="AF42" s="113">
        <v>9.2678405931417984</v>
      </c>
      <c r="AG42" s="83"/>
      <c r="AH42" s="341"/>
      <c r="AI42" s="210" t="s">
        <v>232</v>
      </c>
      <c r="AJ42" s="111">
        <v>78.540000000000006</v>
      </c>
      <c r="AK42" s="280">
        <v>6.3730000000000002</v>
      </c>
      <c r="AL42" s="280">
        <v>14.73</v>
      </c>
      <c r="AM42" s="280">
        <v>344</v>
      </c>
      <c r="AN42" s="280">
        <v>3.7480000000000002</v>
      </c>
      <c r="AO42" s="280">
        <v>3.4460000000000002</v>
      </c>
      <c r="AP42" s="131">
        <v>6.48</v>
      </c>
      <c r="AQ42" s="83"/>
      <c r="AR42" s="339">
        <v>1930</v>
      </c>
      <c r="AS42" s="210" t="s">
        <v>247</v>
      </c>
      <c r="AT42" s="107">
        <v>93.6</v>
      </c>
      <c r="AU42" s="109">
        <v>104.5</v>
      </c>
      <c r="AV42" s="109">
        <v>98.2</v>
      </c>
      <c r="AW42" s="109">
        <v>88.5</v>
      </c>
      <c r="AX42" s="109">
        <v>86.6</v>
      </c>
      <c r="AY42" s="109">
        <v>105.3</v>
      </c>
      <c r="AZ42" s="113">
        <v>84.9</v>
      </c>
    </row>
    <row r="43" spans="1:52" x14ac:dyDescent="0.25">
      <c r="A43" s="339"/>
      <c r="B43" s="232" t="s">
        <v>250</v>
      </c>
      <c r="C43" s="118">
        <v>432.96999999999997</v>
      </c>
      <c r="D43" s="119">
        <v>86.13</v>
      </c>
      <c r="E43" s="119">
        <v>68.84</v>
      </c>
      <c r="F43" s="119">
        <v>17.29</v>
      </c>
      <c r="G43" s="121">
        <v>346.84</v>
      </c>
      <c r="H43" s="83"/>
      <c r="I43" s="339"/>
      <c r="J43" s="232" t="s">
        <v>250</v>
      </c>
      <c r="K43" s="118">
        <v>6352.38</v>
      </c>
      <c r="L43" s="119">
        <v>5677.18</v>
      </c>
      <c r="M43" s="119">
        <v>287.3</v>
      </c>
      <c r="N43" s="119">
        <v>387.9</v>
      </c>
      <c r="O43" s="119" t="s">
        <v>220</v>
      </c>
      <c r="P43" s="121" t="s">
        <v>220</v>
      </c>
      <c r="Q43" s="83"/>
      <c r="R43" s="339"/>
      <c r="S43" s="232" t="s">
        <v>250</v>
      </c>
      <c r="T43" s="87">
        <v>6</v>
      </c>
      <c r="U43" s="123">
        <v>7</v>
      </c>
      <c r="V43" s="123" t="s">
        <v>220</v>
      </c>
      <c r="W43" s="88" t="s">
        <v>220</v>
      </c>
      <c r="X43" s="83"/>
      <c r="Y43" s="339"/>
      <c r="Z43" s="232" t="s">
        <v>245</v>
      </c>
      <c r="AA43" s="87">
        <v>335.44</v>
      </c>
      <c r="AB43" s="123">
        <v>77</v>
      </c>
      <c r="AC43" s="123">
        <v>44.12</v>
      </c>
      <c r="AD43" s="123">
        <v>7.4528976866205578</v>
      </c>
      <c r="AE43" s="123">
        <v>9.0909090909090917</v>
      </c>
      <c r="AF43" s="88">
        <v>9.0661831368993653</v>
      </c>
      <c r="AG43" s="83"/>
      <c r="AH43" s="341"/>
      <c r="AI43" s="232" t="s">
        <v>254</v>
      </c>
      <c r="AJ43" s="125">
        <v>76.06</v>
      </c>
      <c r="AK43" s="281">
        <v>6.8460000000000001</v>
      </c>
      <c r="AL43" s="281">
        <v>14.69</v>
      </c>
      <c r="AM43" s="281">
        <v>327.39999999999998</v>
      </c>
      <c r="AN43" s="281">
        <v>3.9159999999999999</v>
      </c>
      <c r="AO43" s="281">
        <v>3.431</v>
      </c>
      <c r="AP43" s="133">
        <v>6.67</v>
      </c>
      <c r="AQ43" s="83"/>
      <c r="AR43" s="339"/>
      <c r="AS43" s="232" t="s">
        <v>250</v>
      </c>
      <c r="AT43" s="87">
        <v>92.1</v>
      </c>
      <c r="AU43" s="123">
        <v>100.7</v>
      </c>
      <c r="AV43" s="123">
        <v>97.1</v>
      </c>
      <c r="AW43" s="123">
        <v>88.3</v>
      </c>
      <c r="AX43" s="123">
        <v>85.9</v>
      </c>
      <c r="AY43" s="123">
        <v>101.9</v>
      </c>
      <c r="AZ43" s="88">
        <v>84.7</v>
      </c>
    </row>
    <row r="44" spans="1:52" x14ac:dyDescent="0.25">
      <c r="A44" s="339"/>
      <c r="B44" s="210" t="s">
        <v>232</v>
      </c>
      <c r="C44" s="100">
        <v>439.52</v>
      </c>
      <c r="D44" s="101">
        <v>89.75</v>
      </c>
      <c r="E44" s="101">
        <v>72.33</v>
      </c>
      <c r="F44" s="101">
        <v>17.420000000000002</v>
      </c>
      <c r="G44" s="103">
        <v>349.77</v>
      </c>
      <c r="H44" s="83"/>
      <c r="I44" s="339"/>
      <c r="J44" s="210" t="s">
        <v>232</v>
      </c>
      <c r="K44" s="100">
        <v>6303.9900000000007</v>
      </c>
      <c r="L44" s="101">
        <v>5585.81</v>
      </c>
      <c r="M44" s="101">
        <v>244.13</v>
      </c>
      <c r="N44" s="101">
        <v>474.05</v>
      </c>
      <c r="O44" s="101" t="s">
        <v>220</v>
      </c>
      <c r="P44" s="103" t="s">
        <v>220</v>
      </c>
      <c r="Q44" s="83"/>
      <c r="R44" s="339"/>
      <c r="S44" s="210" t="s">
        <v>232</v>
      </c>
      <c r="T44" s="107">
        <v>6</v>
      </c>
      <c r="U44" s="109">
        <v>7</v>
      </c>
      <c r="V44" s="109" t="s">
        <v>220</v>
      </c>
      <c r="W44" s="113" t="s">
        <v>220</v>
      </c>
      <c r="X44" s="83"/>
      <c r="Y44" s="339"/>
      <c r="Z44" s="210" t="s">
        <v>249</v>
      </c>
      <c r="AA44" s="107">
        <v>436.19</v>
      </c>
      <c r="AB44" s="109">
        <v>80.95</v>
      </c>
      <c r="AC44" s="109">
        <v>47.2</v>
      </c>
      <c r="AD44" s="109">
        <v>5.7314473050734769</v>
      </c>
      <c r="AE44" s="109">
        <v>8.647313156269302</v>
      </c>
      <c r="AF44" s="113">
        <v>8.4745762711864394</v>
      </c>
      <c r="AG44" s="83"/>
      <c r="AH44" s="341"/>
      <c r="AI44" s="210" t="s">
        <v>255</v>
      </c>
      <c r="AJ44" s="111">
        <v>67.510000000000005</v>
      </c>
      <c r="AK44" s="280">
        <v>6.13</v>
      </c>
      <c r="AL44" s="280">
        <v>13.14</v>
      </c>
      <c r="AM44" s="280">
        <v>300.7</v>
      </c>
      <c r="AN44" s="280">
        <v>3.589</v>
      </c>
      <c r="AO44" s="280">
        <v>3.1379999999999999</v>
      </c>
      <c r="AP44" s="131">
        <v>7.49</v>
      </c>
      <c r="AQ44" s="83"/>
      <c r="AR44" s="339"/>
      <c r="AS44" s="210" t="s">
        <v>232</v>
      </c>
      <c r="AT44" s="107">
        <v>91.1</v>
      </c>
      <c r="AU44" s="109">
        <v>95.9</v>
      </c>
      <c r="AV44" s="109">
        <v>102.5</v>
      </c>
      <c r="AW44" s="109">
        <v>88.7</v>
      </c>
      <c r="AX44" s="109">
        <v>83.6</v>
      </c>
      <c r="AY44" s="109">
        <v>101.8</v>
      </c>
      <c r="AZ44" s="113">
        <v>82.9</v>
      </c>
    </row>
    <row r="45" spans="1:52" x14ac:dyDescent="0.25">
      <c r="A45" s="339"/>
      <c r="B45" s="232" t="s">
        <v>254</v>
      </c>
      <c r="C45" s="118">
        <v>442.95</v>
      </c>
      <c r="D45" s="119">
        <v>89.76</v>
      </c>
      <c r="E45" s="119">
        <v>72.34</v>
      </c>
      <c r="F45" s="119">
        <v>17.420000000000002</v>
      </c>
      <c r="G45" s="121">
        <v>353.19</v>
      </c>
      <c r="H45" s="83"/>
      <c r="I45" s="339"/>
      <c r="J45" s="232" t="s">
        <v>254</v>
      </c>
      <c r="K45" s="118">
        <v>6342.91</v>
      </c>
      <c r="L45" s="119">
        <v>5579.98</v>
      </c>
      <c r="M45" s="119">
        <v>373.52</v>
      </c>
      <c r="N45" s="119">
        <v>389.41</v>
      </c>
      <c r="O45" s="119" t="s">
        <v>220</v>
      </c>
      <c r="P45" s="121" t="s">
        <v>220</v>
      </c>
      <c r="Q45" s="83"/>
      <c r="R45" s="339"/>
      <c r="S45" s="232" t="s">
        <v>254</v>
      </c>
      <c r="T45" s="87">
        <v>6</v>
      </c>
      <c r="U45" s="123">
        <v>7</v>
      </c>
      <c r="V45" s="123" t="s">
        <v>220</v>
      </c>
      <c r="W45" s="88" t="s">
        <v>220</v>
      </c>
      <c r="X45" s="83"/>
      <c r="Y45" s="339">
        <v>1927</v>
      </c>
      <c r="Z45" s="232" t="s">
        <v>247</v>
      </c>
      <c r="AA45" s="87">
        <v>351.3</v>
      </c>
      <c r="AB45" s="123">
        <v>82.8</v>
      </c>
      <c r="AC45" s="123">
        <v>48.97</v>
      </c>
      <c r="AD45" s="123">
        <v>7.116424708226587</v>
      </c>
      <c r="AE45" s="123">
        <v>8.454106280193237</v>
      </c>
      <c r="AF45" s="88">
        <v>8.1682662854809074</v>
      </c>
      <c r="AG45" s="83"/>
      <c r="AH45" s="341"/>
      <c r="AI45" s="232" t="s">
        <v>234</v>
      </c>
      <c r="AJ45" s="125">
        <v>74.239999999999995</v>
      </c>
      <c r="AK45" s="281">
        <v>6.4539999999999997</v>
      </c>
      <c r="AL45" s="281">
        <v>13.94</v>
      </c>
      <c r="AM45" s="281">
        <v>327.8</v>
      </c>
      <c r="AN45" s="281">
        <v>3.665</v>
      </c>
      <c r="AO45" s="281">
        <v>3.3210000000000002</v>
      </c>
      <c r="AP45" s="133">
        <v>7.31</v>
      </c>
      <c r="AQ45" s="83"/>
      <c r="AR45" s="339"/>
      <c r="AS45" s="232" t="s">
        <v>254</v>
      </c>
      <c r="AT45" s="87">
        <v>89.6</v>
      </c>
      <c r="AU45" s="123">
        <v>95.3</v>
      </c>
      <c r="AV45" s="123">
        <v>99.2</v>
      </c>
      <c r="AW45" s="123">
        <v>88.7</v>
      </c>
      <c r="AX45" s="123">
        <v>82.1</v>
      </c>
      <c r="AY45" s="123">
        <v>100.1</v>
      </c>
      <c r="AZ45" s="88">
        <v>82.6</v>
      </c>
    </row>
    <row r="46" spans="1:52" x14ac:dyDescent="0.25">
      <c r="A46" s="339"/>
      <c r="B46" s="210" t="s">
        <v>255</v>
      </c>
      <c r="C46" s="100">
        <v>443.01</v>
      </c>
      <c r="D46" s="101">
        <v>89.82</v>
      </c>
      <c r="E46" s="101">
        <v>72.38</v>
      </c>
      <c r="F46" s="101">
        <v>17.440000000000001</v>
      </c>
      <c r="G46" s="103">
        <v>353.19</v>
      </c>
      <c r="H46" s="83"/>
      <c r="I46" s="339"/>
      <c r="J46" s="210" t="s">
        <v>255</v>
      </c>
      <c r="K46" s="100">
        <v>6285.3</v>
      </c>
      <c r="L46" s="101">
        <v>5523.91</v>
      </c>
      <c r="M46" s="101">
        <v>354.76</v>
      </c>
      <c r="N46" s="101">
        <v>406.63</v>
      </c>
      <c r="O46" s="101" t="s">
        <v>220</v>
      </c>
      <c r="P46" s="103" t="s">
        <v>220</v>
      </c>
      <c r="Q46" s="83"/>
      <c r="R46" s="339"/>
      <c r="S46" s="210" t="s">
        <v>255</v>
      </c>
      <c r="T46" s="107">
        <v>6</v>
      </c>
      <c r="U46" s="109">
        <v>7</v>
      </c>
      <c r="V46" s="109" t="s">
        <v>220</v>
      </c>
      <c r="W46" s="113" t="s">
        <v>220</v>
      </c>
      <c r="X46" s="83"/>
      <c r="Y46" s="339"/>
      <c r="Z46" s="210" t="s">
        <v>250</v>
      </c>
      <c r="AA46" s="107">
        <v>337.41</v>
      </c>
      <c r="AB46" s="109">
        <v>85.6</v>
      </c>
      <c r="AC46" s="109">
        <v>54.41</v>
      </c>
      <c r="AD46" s="109">
        <v>7.4093832429388575</v>
      </c>
      <c r="AE46" s="109">
        <v>8.1775700934579447</v>
      </c>
      <c r="AF46" s="113">
        <v>7.3515897812902047</v>
      </c>
      <c r="AG46" s="83"/>
      <c r="AH46" s="341"/>
      <c r="AI46" s="210" t="s">
        <v>221</v>
      </c>
      <c r="AJ46" s="111">
        <v>81.45</v>
      </c>
      <c r="AK46" s="280">
        <v>6.7009999999999996</v>
      </c>
      <c r="AL46" s="280">
        <v>15.57</v>
      </c>
      <c r="AM46" s="280">
        <v>362.3</v>
      </c>
      <c r="AN46" s="280">
        <v>3.7719999999999998</v>
      </c>
      <c r="AO46" s="280">
        <v>3.6539999999999999</v>
      </c>
      <c r="AP46" s="131">
        <v>6.44</v>
      </c>
      <c r="AQ46" s="83"/>
      <c r="AR46" s="339"/>
      <c r="AS46" s="210" t="s">
        <v>255</v>
      </c>
      <c r="AT46" s="107">
        <v>88.8</v>
      </c>
      <c r="AU46" s="109">
        <v>94</v>
      </c>
      <c r="AV46" s="109">
        <v>99.9</v>
      </c>
      <c r="AW46" s="109">
        <v>87.5</v>
      </c>
      <c r="AX46" s="109">
        <v>81</v>
      </c>
      <c r="AY46" s="109">
        <v>98.5</v>
      </c>
      <c r="AZ46" s="113">
        <v>81.2</v>
      </c>
    </row>
    <row r="47" spans="1:52" x14ac:dyDescent="0.25">
      <c r="A47" s="339"/>
      <c r="B47" s="232" t="s">
        <v>234</v>
      </c>
      <c r="C47" s="118">
        <v>436.28</v>
      </c>
      <c r="D47" s="119">
        <v>89.78</v>
      </c>
      <c r="E47" s="119">
        <v>72.33</v>
      </c>
      <c r="F47" s="119">
        <v>17.45</v>
      </c>
      <c r="G47" s="121">
        <v>346.5</v>
      </c>
      <c r="H47" s="83"/>
      <c r="I47" s="339"/>
      <c r="J47" s="232" t="s">
        <v>234</v>
      </c>
      <c r="K47" s="118">
        <v>6171.1</v>
      </c>
      <c r="L47" s="119">
        <v>5433.95</v>
      </c>
      <c r="M47" s="119">
        <v>343.59</v>
      </c>
      <c r="N47" s="119">
        <v>393.56</v>
      </c>
      <c r="O47" s="119" t="s">
        <v>220</v>
      </c>
      <c r="P47" s="121" t="s">
        <v>220</v>
      </c>
      <c r="Q47" s="83"/>
      <c r="R47" s="339"/>
      <c r="S47" s="232" t="s">
        <v>234</v>
      </c>
      <c r="T47" s="87">
        <v>6</v>
      </c>
      <c r="U47" s="123">
        <v>7</v>
      </c>
      <c r="V47" s="123" t="s">
        <v>220</v>
      </c>
      <c r="W47" s="88" t="s">
        <v>220</v>
      </c>
      <c r="X47" s="83"/>
      <c r="Y47" s="339"/>
      <c r="Z47" s="232" t="s">
        <v>232</v>
      </c>
      <c r="AA47" s="87">
        <v>343.51</v>
      </c>
      <c r="AB47" s="123">
        <v>87.61</v>
      </c>
      <c r="AC47" s="123">
        <v>55.22</v>
      </c>
      <c r="AD47" s="123">
        <v>7.2778085063025824</v>
      </c>
      <c r="AE47" s="123">
        <v>7.9899554845337288</v>
      </c>
      <c r="AF47" s="88">
        <v>7.2437522636725822</v>
      </c>
      <c r="AG47" s="83"/>
      <c r="AH47" s="341"/>
      <c r="AI47" s="232" t="s">
        <v>248</v>
      </c>
      <c r="AJ47" s="125">
        <v>84.45</v>
      </c>
      <c r="AK47" s="281">
        <v>6.6710000000000003</v>
      </c>
      <c r="AL47" s="281">
        <v>16.03</v>
      </c>
      <c r="AM47" s="281">
        <v>375.9</v>
      </c>
      <c r="AN47" s="281">
        <v>3.82</v>
      </c>
      <c r="AO47" s="281">
        <v>3.7839999999999998</v>
      </c>
      <c r="AP47" s="133">
        <v>6.26</v>
      </c>
      <c r="AQ47" s="83"/>
      <c r="AR47" s="339"/>
      <c r="AS47" s="232" t="s">
        <v>234</v>
      </c>
      <c r="AT47" s="87">
        <v>86.8</v>
      </c>
      <c r="AU47" s="123">
        <v>91.5</v>
      </c>
      <c r="AV47" s="123">
        <v>93.7</v>
      </c>
      <c r="AW47" s="123">
        <v>88.3</v>
      </c>
      <c r="AX47" s="123">
        <v>80.5</v>
      </c>
      <c r="AY47" s="123">
        <v>95.1</v>
      </c>
      <c r="AZ47" s="88">
        <v>80.400000000000006</v>
      </c>
    </row>
    <row r="48" spans="1:52" x14ac:dyDescent="0.25">
      <c r="A48" s="339"/>
      <c r="B48" s="210" t="s">
        <v>221</v>
      </c>
      <c r="C48" s="100">
        <v>436.8</v>
      </c>
      <c r="D48" s="101">
        <v>89.800000000000011</v>
      </c>
      <c r="E48" s="101">
        <v>72.34</v>
      </c>
      <c r="F48" s="101">
        <v>17.46</v>
      </c>
      <c r="G48" s="103">
        <v>347</v>
      </c>
      <c r="H48" s="83"/>
      <c r="I48" s="339"/>
      <c r="J48" s="210" t="s">
        <v>221</v>
      </c>
      <c r="K48" s="100">
        <v>6200.28</v>
      </c>
      <c r="L48" s="101">
        <v>5567.58</v>
      </c>
      <c r="M48" s="101">
        <v>239.22</v>
      </c>
      <c r="N48" s="101">
        <v>393.47999999999996</v>
      </c>
      <c r="O48" s="101" t="s">
        <v>220</v>
      </c>
      <c r="P48" s="103" t="s">
        <v>220</v>
      </c>
      <c r="Q48" s="83"/>
      <c r="R48" s="339"/>
      <c r="S48" s="210" t="s">
        <v>221</v>
      </c>
      <c r="T48" s="107">
        <v>6</v>
      </c>
      <c r="U48" s="109">
        <v>7</v>
      </c>
      <c r="V48" s="109" t="s">
        <v>220</v>
      </c>
      <c r="W48" s="113" t="s">
        <v>220</v>
      </c>
      <c r="X48" s="83"/>
      <c r="Y48" s="339"/>
      <c r="Z48" s="210" t="s">
        <v>254</v>
      </c>
      <c r="AA48" s="107">
        <v>338.43</v>
      </c>
      <c r="AB48" s="109">
        <v>86.14</v>
      </c>
      <c r="AC48" s="109">
        <v>54.04</v>
      </c>
      <c r="AD48" s="109">
        <v>7.3870519752976982</v>
      </c>
      <c r="AE48" s="109">
        <v>8.1263060134664507</v>
      </c>
      <c r="AF48" s="113">
        <v>7.4019245003700966</v>
      </c>
      <c r="AG48" s="83"/>
      <c r="AH48" s="341"/>
      <c r="AI48" s="210" t="s">
        <v>251</v>
      </c>
      <c r="AJ48" s="111">
        <v>76.16</v>
      </c>
      <c r="AK48" s="280">
        <v>5.7859999999999996</v>
      </c>
      <c r="AL48" s="280">
        <v>14.04</v>
      </c>
      <c r="AM48" s="280">
        <v>336.7</v>
      </c>
      <c r="AN48" s="280">
        <v>3.2509999999999999</v>
      </c>
      <c r="AO48" s="280">
        <v>3.3210000000000002</v>
      </c>
      <c r="AP48" s="131">
        <v>6.84</v>
      </c>
      <c r="AQ48" s="83"/>
      <c r="AR48" s="339"/>
      <c r="AS48" s="210" t="s">
        <v>221</v>
      </c>
      <c r="AT48" s="107">
        <v>88.8</v>
      </c>
      <c r="AU48" s="109">
        <v>96.7</v>
      </c>
      <c r="AV48" s="109">
        <v>97.7</v>
      </c>
      <c r="AW48" s="109">
        <v>89.1</v>
      </c>
      <c r="AX48" s="109">
        <v>80.2</v>
      </c>
      <c r="AY48" s="109">
        <v>97.4</v>
      </c>
      <c r="AZ48" s="113">
        <v>80.2</v>
      </c>
    </row>
    <row r="49" spans="1:52" x14ac:dyDescent="0.25">
      <c r="A49" s="339"/>
      <c r="B49" s="232" t="s">
        <v>248</v>
      </c>
      <c r="C49" s="118">
        <v>457.76</v>
      </c>
      <c r="D49" s="119">
        <v>89.78</v>
      </c>
      <c r="E49" s="119">
        <v>72.319999999999993</v>
      </c>
      <c r="F49" s="119">
        <v>17.46</v>
      </c>
      <c r="G49" s="121">
        <v>367.98</v>
      </c>
      <c r="H49" s="83"/>
      <c r="I49" s="339"/>
      <c r="J49" s="232" t="s">
        <v>248</v>
      </c>
      <c r="K49" s="118">
        <v>6438.73</v>
      </c>
      <c r="L49" s="119">
        <v>5821.94</v>
      </c>
      <c r="M49" s="119">
        <v>223.78</v>
      </c>
      <c r="N49" s="119">
        <v>393.01</v>
      </c>
      <c r="O49" s="119" t="s">
        <v>220</v>
      </c>
      <c r="P49" s="121" t="s">
        <v>220</v>
      </c>
      <c r="Q49" s="83"/>
      <c r="R49" s="339"/>
      <c r="S49" s="232" t="s">
        <v>248</v>
      </c>
      <c r="T49" s="87">
        <v>6</v>
      </c>
      <c r="U49" s="123">
        <v>7</v>
      </c>
      <c r="V49" s="123" t="s">
        <v>220</v>
      </c>
      <c r="W49" s="88" t="s">
        <v>220</v>
      </c>
      <c r="X49" s="83"/>
      <c r="Y49" s="339"/>
      <c r="Z49" s="232" t="s">
        <v>255</v>
      </c>
      <c r="AA49" s="87">
        <v>340.29</v>
      </c>
      <c r="AB49" s="123">
        <v>84.78</v>
      </c>
      <c r="AC49" s="123">
        <v>51.02</v>
      </c>
      <c r="AD49" s="123">
        <v>7.3466748949425487</v>
      </c>
      <c r="AE49" s="123">
        <v>8.2566643076197224</v>
      </c>
      <c r="AF49" s="88">
        <v>7.8400627205017637</v>
      </c>
      <c r="AG49" s="83"/>
      <c r="AH49" s="341"/>
      <c r="AI49" s="232" t="s">
        <v>253</v>
      </c>
      <c r="AJ49" s="125">
        <v>62.23</v>
      </c>
      <c r="AK49" s="281">
        <v>4.6589999999999998</v>
      </c>
      <c r="AL49" s="281">
        <v>11.51</v>
      </c>
      <c r="AM49" s="281">
        <v>276.60000000000002</v>
      </c>
      <c r="AN49" s="281">
        <v>2.64</v>
      </c>
      <c r="AO49" s="281">
        <v>2.89</v>
      </c>
      <c r="AP49" s="133">
        <v>8.77</v>
      </c>
      <c r="AQ49" s="83"/>
      <c r="AR49" s="339"/>
      <c r="AS49" s="232" t="s">
        <v>248</v>
      </c>
      <c r="AT49" s="87">
        <v>87.7</v>
      </c>
      <c r="AU49" s="123">
        <v>93.9</v>
      </c>
      <c r="AV49" s="123">
        <v>96.7</v>
      </c>
      <c r="AW49" s="123">
        <v>88.6</v>
      </c>
      <c r="AX49" s="123">
        <v>79.7</v>
      </c>
      <c r="AY49" s="123">
        <v>93</v>
      </c>
      <c r="AZ49" s="88">
        <v>78.599999999999994</v>
      </c>
    </row>
    <row r="50" spans="1:52" x14ac:dyDescent="0.25">
      <c r="A50" s="339"/>
      <c r="B50" s="210" t="s">
        <v>251</v>
      </c>
      <c r="C50" s="100">
        <v>480.87</v>
      </c>
      <c r="D50" s="101">
        <v>89.789999999999992</v>
      </c>
      <c r="E50" s="101">
        <v>72.33</v>
      </c>
      <c r="F50" s="101">
        <v>17.46</v>
      </c>
      <c r="G50" s="103">
        <v>391.08</v>
      </c>
      <c r="H50" s="83"/>
      <c r="I50" s="339"/>
      <c r="J50" s="210" t="s">
        <v>251</v>
      </c>
      <c r="K50" s="100">
        <v>6587.21</v>
      </c>
      <c r="L50" s="101">
        <v>5968.09</v>
      </c>
      <c r="M50" s="101">
        <v>229.17</v>
      </c>
      <c r="N50" s="101">
        <v>389.95</v>
      </c>
      <c r="O50" s="101" t="s">
        <v>220</v>
      </c>
      <c r="P50" s="103" t="s">
        <v>220</v>
      </c>
      <c r="Q50" s="83"/>
      <c r="R50" s="339"/>
      <c r="S50" s="210" t="s">
        <v>251</v>
      </c>
      <c r="T50" s="107">
        <v>6</v>
      </c>
      <c r="U50" s="109">
        <v>7</v>
      </c>
      <c r="V50" s="109" t="s">
        <v>220</v>
      </c>
      <c r="W50" s="113" t="s">
        <v>220</v>
      </c>
      <c r="X50" s="83"/>
      <c r="Y50" s="339"/>
      <c r="Z50" s="210" t="s">
        <v>234</v>
      </c>
      <c r="AA50" s="107">
        <v>340.4</v>
      </c>
      <c r="AB50" s="109">
        <v>84.5</v>
      </c>
      <c r="AC50" s="109">
        <v>50.29</v>
      </c>
      <c r="AD50" s="109">
        <v>7.344300822561693</v>
      </c>
      <c r="AE50" s="109">
        <v>8.2840236686390529</v>
      </c>
      <c r="AF50" s="113">
        <v>7.9538675681049913</v>
      </c>
      <c r="AG50" s="83"/>
      <c r="AH50" s="341"/>
      <c r="AI50" s="210" t="s">
        <v>245</v>
      </c>
      <c r="AJ50" s="111">
        <v>62.32</v>
      </c>
      <c r="AK50" s="280">
        <v>4.3540000000000001</v>
      </c>
      <c r="AL50" s="280">
        <v>11.67</v>
      </c>
      <c r="AM50" s="280">
        <v>281.7</v>
      </c>
      <c r="AN50" s="280">
        <v>2.839</v>
      </c>
      <c r="AO50" s="280">
        <v>2.5</v>
      </c>
      <c r="AP50" s="131">
        <v>8.74</v>
      </c>
      <c r="AQ50" s="83"/>
      <c r="AR50" s="339"/>
      <c r="AS50" s="210" t="s">
        <v>251</v>
      </c>
      <c r="AT50" s="107">
        <v>82.8</v>
      </c>
      <c r="AU50" s="109">
        <v>78</v>
      </c>
      <c r="AV50" s="109">
        <v>95.6</v>
      </c>
      <c r="AW50" s="109">
        <v>88.4</v>
      </c>
      <c r="AX50" s="109">
        <v>78.2</v>
      </c>
      <c r="AY50" s="109">
        <v>86.3</v>
      </c>
      <c r="AZ50" s="113">
        <v>77.7</v>
      </c>
    </row>
    <row r="51" spans="1:52" x14ac:dyDescent="0.25">
      <c r="A51" s="339"/>
      <c r="B51" s="232" t="s">
        <v>253</v>
      </c>
      <c r="C51" s="118">
        <v>476.18999999999994</v>
      </c>
      <c r="D51" s="119">
        <v>89.789999999999992</v>
      </c>
      <c r="E51" s="119">
        <v>72.33</v>
      </c>
      <c r="F51" s="119">
        <v>17.46</v>
      </c>
      <c r="G51" s="121">
        <v>386.4</v>
      </c>
      <c r="H51" s="83"/>
      <c r="I51" s="339"/>
      <c r="J51" s="232" t="s">
        <v>253</v>
      </c>
      <c r="K51" s="118">
        <v>6582.3399999999992</v>
      </c>
      <c r="L51" s="119">
        <v>5989.95</v>
      </c>
      <c r="M51" s="119">
        <v>202.44</v>
      </c>
      <c r="N51" s="119">
        <v>389.95</v>
      </c>
      <c r="O51" s="119" t="s">
        <v>220</v>
      </c>
      <c r="P51" s="121" t="s">
        <v>220</v>
      </c>
      <c r="Q51" s="83"/>
      <c r="R51" s="339"/>
      <c r="S51" s="232" t="s">
        <v>253</v>
      </c>
      <c r="T51" s="87">
        <v>6</v>
      </c>
      <c r="U51" s="123">
        <f>(25*7+6*8)/31</f>
        <v>7.193548387096774</v>
      </c>
      <c r="V51" s="123" t="s">
        <v>220</v>
      </c>
      <c r="W51" s="88" t="s">
        <v>220</v>
      </c>
      <c r="X51" s="83"/>
      <c r="Y51" s="339"/>
      <c r="Z51" s="232" t="s">
        <v>221</v>
      </c>
      <c r="AA51" s="87">
        <v>341.94</v>
      </c>
      <c r="AB51" s="123">
        <v>84.43</v>
      </c>
      <c r="AC51" s="123">
        <v>50.08</v>
      </c>
      <c r="AD51" s="123">
        <v>7.3112241913786047</v>
      </c>
      <c r="AE51" s="123">
        <v>8.2908918630818427</v>
      </c>
      <c r="AF51" s="88">
        <v>7.9872204472843453</v>
      </c>
      <c r="AG51" s="83"/>
      <c r="AH51" s="341"/>
      <c r="AI51" s="232" t="s">
        <v>249</v>
      </c>
      <c r="AJ51" s="125">
        <v>87.47</v>
      </c>
      <c r="AK51" s="281">
        <v>5.9210000000000003</v>
      </c>
      <c r="AL51" s="281">
        <v>15.76</v>
      </c>
      <c r="AM51" s="281">
        <v>380.1</v>
      </c>
      <c r="AN51" s="281">
        <v>4.1580000000000004</v>
      </c>
      <c r="AO51" s="281">
        <v>2</v>
      </c>
      <c r="AP51" s="133">
        <v>6.48</v>
      </c>
      <c r="AQ51" s="83"/>
      <c r="AR51" s="339"/>
      <c r="AS51" s="232" t="s">
        <v>253</v>
      </c>
      <c r="AT51" s="87">
        <v>80.900000000000006</v>
      </c>
      <c r="AU51" s="123">
        <v>77.3</v>
      </c>
      <c r="AV51" s="123">
        <v>93.3</v>
      </c>
      <c r="AW51" s="123">
        <v>88.4</v>
      </c>
      <c r="AX51" s="123">
        <v>75.400000000000006</v>
      </c>
      <c r="AY51" s="123">
        <v>83.3</v>
      </c>
      <c r="AZ51" s="88">
        <v>77</v>
      </c>
    </row>
    <row r="52" spans="1:52" x14ac:dyDescent="0.25">
      <c r="A52" s="339"/>
      <c r="B52" s="210" t="s">
        <v>245</v>
      </c>
      <c r="C52" s="100">
        <v>474.36</v>
      </c>
      <c r="D52" s="101">
        <v>89.82</v>
      </c>
      <c r="E52" s="101">
        <v>72.36</v>
      </c>
      <c r="F52" s="101">
        <v>17.46</v>
      </c>
      <c r="G52" s="103">
        <v>384.54</v>
      </c>
      <c r="H52" s="83"/>
      <c r="I52" s="339"/>
      <c r="J52" s="210" t="s">
        <v>245</v>
      </c>
      <c r="K52" s="100">
        <v>6670.88</v>
      </c>
      <c r="L52" s="101">
        <v>6034.27</v>
      </c>
      <c r="M52" s="101">
        <v>246.66</v>
      </c>
      <c r="N52" s="101">
        <v>389.95</v>
      </c>
      <c r="O52" s="101" t="s">
        <v>220</v>
      </c>
      <c r="P52" s="103" t="s">
        <v>220</v>
      </c>
      <c r="Q52" s="83"/>
      <c r="R52" s="339"/>
      <c r="S52" s="210" t="s">
        <v>245</v>
      </c>
      <c r="T52" s="107">
        <v>6</v>
      </c>
      <c r="U52" s="109">
        <v>8</v>
      </c>
      <c r="V52" s="109" t="s">
        <v>220</v>
      </c>
      <c r="W52" s="113" t="s">
        <v>220</v>
      </c>
      <c r="X52" s="83"/>
      <c r="Y52" s="339"/>
      <c r="Z52" s="210" t="s">
        <v>248</v>
      </c>
      <c r="AA52" s="107">
        <v>349.35</v>
      </c>
      <c r="AB52" s="109">
        <v>85.32</v>
      </c>
      <c r="AC52" s="109">
        <v>50.35</v>
      </c>
      <c r="AD52" s="109">
        <v>7.1561471303850004</v>
      </c>
      <c r="AE52" s="109">
        <v>8.2044069385841549</v>
      </c>
      <c r="AF52" s="113">
        <v>7.944389275074478</v>
      </c>
      <c r="AG52" s="83"/>
      <c r="AH52" s="341">
        <v>1923</v>
      </c>
      <c r="AI52" s="210" t="s">
        <v>247</v>
      </c>
      <c r="AJ52" s="111">
        <v>101.4</v>
      </c>
      <c r="AK52" s="280">
        <v>6.8710000000000004</v>
      </c>
      <c r="AL52" s="280">
        <v>19.48</v>
      </c>
      <c r="AM52" s="280">
        <v>477.3</v>
      </c>
      <c r="AN52" s="280">
        <v>4.9980000000000002</v>
      </c>
      <c r="AO52" s="280" t="s">
        <v>222</v>
      </c>
      <c r="AP52" s="131">
        <v>5.1100000000000003</v>
      </c>
      <c r="AQ52" s="83"/>
      <c r="AR52" s="339"/>
      <c r="AS52" s="210" t="s">
        <v>245</v>
      </c>
      <c r="AT52" s="107">
        <v>79.2</v>
      </c>
      <c r="AU52" s="109">
        <v>71.400000000000006</v>
      </c>
      <c r="AV52" s="109">
        <v>95.1</v>
      </c>
      <c r="AW52" s="109">
        <v>87.4</v>
      </c>
      <c r="AX52" s="109">
        <v>74.8</v>
      </c>
      <c r="AY52" s="109">
        <v>79.8</v>
      </c>
      <c r="AZ52" s="113">
        <v>74.900000000000006</v>
      </c>
    </row>
    <row r="53" spans="1:52" x14ac:dyDescent="0.25">
      <c r="A53" s="339"/>
      <c r="B53" s="232" t="s">
        <v>249</v>
      </c>
      <c r="C53" s="118">
        <v>474.34999999999997</v>
      </c>
      <c r="D53" s="119">
        <v>89.82</v>
      </c>
      <c r="E53" s="119">
        <v>72.36</v>
      </c>
      <c r="F53" s="119">
        <v>17.46</v>
      </c>
      <c r="G53" s="121">
        <v>384.53</v>
      </c>
      <c r="H53" s="83"/>
      <c r="I53" s="339"/>
      <c r="J53" s="232" t="s">
        <v>249</v>
      </c>
      <c r="K53" s="118">
        <v>6676.42</v>
      </c>
      <c r="L53" s="119">
        <v>6001.5</v>
      </c>
      <c r="M53" s="119">
        <v>306.95999999999998</v>
      </c>
      <c r="N53" s="119">
        <v>367.96</v>
      </c>
      <c r="O53" s="119" t="s">
        <v>220</v>
      </c>
      <c r="P53" s="121" t="s">
        <v>220</v>
      </c>
      <c r="Q53" s="83"/>
      <c r="R53" s="339"/>
      <c r="S53" s="232" t="s">
        <v>249</v>
      </c>
      <c r="T53" s="87">
        <v>6</v>
      </c>
      <c r="U53" s="123">
        <v>8</v>
      </c>
      <c r="V53" s="123" t="s">
        <v>220</v>
      </c>
      <c r="W53" s="88" t="s">
        <v>220</v>
      </c>
      <c r="X53" s="83"/>
      <c r="Y53" s="339"/>
      <c r="Z53" s="232" t="s">
        <v>251</v>
      </c>
      <c r="AA53" s="87">
        <v>373.61</v>
      </c>
      <c r="AB53" s="123">
        <v>85.4</v>
      </c>
      <c r="AC53" s="123">
        <v>53.02</v>
      </c>
      <c r="AD53" s="123">
        <v>6.6914697144080719</v>
      </c>
      <c r="AE53" s="123">
        <v>8.1967213114754092</v>
      </c>
      <c r="AF53" s="88">
        <v>7.5443228970199918</v>
      </c>
      <c r="AG53" s="83"/>
      <c r="AH53" s="341"/>
      <c r="AI53" s="232" t="s">
        <v>250</v>
      </c>
      <c r="AJ53" s="125">
        <v>103.8</v>
      </c>
      <c r="AK53" s="281">
        <v>6.3780000000000001</v>
      </c>
      <c r="AL53" s="281">
        <v>19.760000000000002</v>
      </c>
      <c r="AM53" s="281">
        <v>489.6</v>
      </c>
      <c r="AN53" s="281">
        <v>5.0170000000000003</v>
      </c>
      <c r="AO53" s="281" t="s">
        <v>222</v>
      </c>
      <c r="AP53" s="133">
        <v>5.12</v>
      </c>
      <c r="AQ53" s="83"/>
      <c r="AR53" s="339"/>
      <c r="AS53" s="232" t="s">
        <v>249</v>
      </c>
      <c r="AT53" s="87">
        <v>78</v>
      </c>
      <c r="AU53" s="123">
        <v>72.5</v>
      </c>
      <c r="AV53" s="123">
        <v>86.4</v>
      </c>
      <c r="AW53" s="123">
        <v>87</v>
      </c>
      <c r="AX53" s="123">
        <v>75.2</v>
      </c>
      <c r="AY53" s="123">
        <v>79.400000000000006</v>
      </c>
      <c r="AZ53" s="88">
        <v>72.8</v>
      </c>
    </row>
    <row r="54" spans="1:52" x14ac:dyDescent="0.25">
      <c r="A54" s="339">
        <v>1925</v>
      </c>
      <c r="B54" s="210" t="s">
        <v>247</v>
      </c>
      <c r="C54" s="100">
        <v>464.48</v>
      </c>
      <c r="D54" s="101">
        <v>89.82</v>
      </c>
      <c r="E54" s="101">
        <v>72.36</v>
      </c>
      <c r="F54" s="101">
        <v>17.46</v>
      </c>
      <c r="G54" s="103">
        <v>374.66</v>
      </c>
      <c r="H54" s="83"/>
      <c r="I54" s="339">
        <v>1925</v>
      </c>
      <c r="J54" s="210" t="s">
        <v>247</v>
      </c>
      <c r="K54" s="100">
        <v>6509.6699999999992</v>
      </c>
      <c r="L54" s="101">
        <v>5794.65</v>
      </c>
      <c r="M54" s="101">
        <v>345.16</v>
      </c>
      <c r="N54" s="101">
        <v>369.85999999999996</v>
      </c>
      <c r="O54" s="101" t="s">
        <v>220</v>
      </c>
      <c r="P54" s="103" t="s">
        <v>220</v>
      </c>
      <c r="Q54" s="83"/>
      <c r="R54" s="339">
        <v>1925</v>
      </c>
      <c r="S54" s="210" t="s">
        <v>247</v>
      </c>
      <c r="T54" s="107">
        <v>6</v>
      </c>
      <c r="U54" s="109">
        <v>8</v>
      </c>
      <c r="V54" s="109" t="s">
        <v>220</v>
      </c>
      <c r="W54" s="113" t="s">
        <v>220</v>
      </c>
      <c r="X54" s="83"/>
      <c r="Y54" s="339"/>
      <c r="Z54" s="210" t="s">
        <v>253</v>
      </c>
      <c r="AA54" s="107">
        <v>401.69</v>
      </c>
      <c r="AB54" s="109">
        <v>84.16</v>
      </c>
      <c r="AC54" s="109">
        <v>54.52</v>
      </c>
      <c r="AD54" s="109">
        <v>6.2237048470213345</v>
      </c>
      <c r="AE54" s="109">
        <v>8.3174904942965782</v>
      </c>
      <c r="AF54" s="113">
        <v>7.3367571533382243</v>
      </c>
      <c r="AG54" s="83"/>
      <c r="AH54" s="341"/>
      <c r="AI54" s="210" t="s">
        <v>232</v>
      </c>
      <c r="AJ54" s="111">
        <v>97.4</v>
      </c>
      <c r="AK54" s="280">
        <v>6.1580000000000004</v>
      </c>
      <c r="AL54" s="280">
        <v>18.260000000000002</v>
      </c>
      <c r="AM54" s="280">
        <v>458.7</v>
      </c>
      <c r="AN54" s="280">
        <v>4.7229999999999999</v>
      </c>
      <c r="AO54" s="280" t="s">
        <v>222</v>
      </c>
      <c r="AP54" s="131">
        <v>5.56</v>
      </c>
      <c r="AQ54" s="83"/>
      <c r="AR54" s="339">
        <v>1931</v>
      </c>
      <c r="AS54" s="210" t="s">
        <v>247</v>
      </c>
      <c r="AT54" s="107">
        <v>75.7</v>
      </c>
      <c r="AU54" s="109">
        <v>71.7</v>
      </c>
      <c r="AV54" s="109">
        <v>82</v>
      </c>
      <c r="AW54" s="109">
        <v>84.9</v>
      </c>
      <c r="AX54" s="109">
        <v>72.8</v>
      </c>
      <c r="AY54" s="109">
        <v>76.2</v>
      </c>
      <c r="AZ54" s="113">
        <v>72.5</v>
      </c>
    </row>
    <row r="55" spans="1:52" x14ac:dyDescent="0.25">
      <c r="A55" s="339"/>
      <c r="B55" s="232" t="s">
        <v>250</v>
      </c>
      <c r="C55" s="118">
        <v>441.62</v>
      </c>
      <c r="D55" s="119">
        <v>89.830000000000013</v>
      </c>
      <c r="E55" s="119">
        <v>72.37</v>
      </c>
      <c r="F55" s="119">
        <v>17.46</v>
      </c>
      <c r="G55" s="121">
        <v>351.79</v>
      </c>
      <c r="H55" s="83"/>
      <c r="I55" s="339"/>
      <c r="J55" s="232" t="s">
        <v>250</v>
      </c>
      <c r="K55" s="118">
        <v>6449.13</v>
      </c>
      <c r="L55" s="119">
        <v>5759.87</v>
      </c>
      <c r="M55" s="119">
        <v>321.3</v>
      </c>
      <c r="N55" s="119">
        <v>367.96</v>
      </c>
      <c r="O55" s="119" t="s">
        <v>220</v>
      </c>
      <c r="P55" s="121" t="s">
        <v>220</v>
      </c>
      <c r="Q55" s="83"/>
      <c r="R55" s="339"/>
      <c r="S55" s="232" t="s">
        <v>250</v>
      </c>
      <c r="T55" s="87">
        <v>6</v>
      </c>
      <c r="U55" s="123">
        <v>8</v>
      </c>
      <c r="V55" s="123" t="s">
        <v>220</v>
      </c>
      <c r="W55" s="88" t="s">
        <v>220</v>
      </c>
      <c r="X55" s="83"/>
      <c r="Y55" s="339"/>
      <c r="Z55" s="232" t="s">
        <v>245</v>
      </c>
      <c r="AA55" s="87">
        <v>397.28</v>
      </c>
      <c r="AB55" s="123">
        <v>83.99</v>
      </c>
      <c r="AC55" s="123">
        <v>51.74</v>
      </c>
      <c r="AD55" s="123">
        <v>6.2927909786548533</v>
      </c>
      <c r="AE55" s="123">
        <v>8.3343255149422557</v>
      </c>
      <c r="AF55" s="88">
        <v>7.7309625048318509</v>
      </c>
      <c r="AG55" s="83"/>
      <c r="AH55" s="341"/>
      <c r="AI55" s="232" t="s">
        <v>254</v>
      </c>
      <c r="AJ55" s="125">
        <v>98.09</v>
      </c>
      <c r="AK55" s="281">
        <v>6.5540000000000003</v>
      </c>
      <c r="AL55" s="281">
        <v>18.010000000000002</v>
      </c>
      <c r="AM55" s="281">
        <v>458.1</v>
      </c>
      <c r="AN55" s="281">
        <v>4.8869999999999996</v>
      </c>
      <c r="AO55" s="281" t="s">
        <v>222</v>
      </c>
      <c r="AP55" s="133">
        <v>5.56</v>
      </c>
      <c r="AQ55" s="83"/>
      <c r="AR55" s="339"/>
      <c r="AS55" s="232" t="s">
        <v>250</v>
      </c>
      <c r="AT55" s="87">
        <v>74.8</v>
      </c>
      <c r="AU55" s="123">
        <v>73.5</v>
      </c>
      <c r="AV55" s="123">
        <v>78.099999999999994</v>
      </c>
      <c r="AW55" s="123">
        <v>82.1</v>
      </c>
      <c r="AX55" s="123">
        <v>72.099999999999994</v>
      </c>
      <c r="AY55" s="123">
        <v>74.900000000000006</v>
      </c>
      <c r="AZ55" s="88">
        <v>71.099999999999994</v>
      </c>
    </row>
    <row r="56" spans="1:52" x14ac:dyDescent="0.25">
      <c r="A56" s="339"/>
      <c r="B56" s="210" t="s">
        <v>232</v>
      </c>
      <c r="C56" s="100">
        <v>429.86</v>
      </c>
      <c r="D56" s="101">
        <v>89.84</v>
      </c>
      <c r="E56" s="101">
        <v>72.38</v>
      </c>
      <c r="F56" s="101">
        <v>17.46</v>
      </c>
      <c r="G56" s="103">
        <v>340.02</v>
      </c>
      <c r="H56" s="83"/>
      <c r="I56" s="339"/>
      <c r="J56" s="210" t="s">
        <v>232</v>
      </c>
      <c r="K56" s="100">
        <v>6243.920000000001</v>
      </c>
      <c r="L56" s="101">
        <v>5594.18</v>
      </c>
      <c r="M56" s="101">
        <v>281.77</v>
      </c>
      <c r="N56" s="101">
        <v>367.97</v>
      </c>
      <c r="O56" s="101" t="s">
        <v>220</v>
      </c>
      <c r="P56" s="103" t="s">
        <v>220</v>
      </c>
      <c r="Q56" s="83"/>
      <c r="R56" s="339"/>
      <c r="S56" s="210" t="s">
        <v>232</v>
      </c>
      <c r="T56" s="107">
        <v>6</v>
      </c>
      <c r="U56" s="109">
        <v>8</v>
      </c>
      <c r="V56" s="109" t="s">
        <v>220</v>
      </c>
      <c r="W56" s="113" t="s">
        <v>220</v>
      </c>
      <c r="X56" s="83"/>
      <c r="Y56" s="339"/>
      <c r="Z56" s="210" t="s">
        <v>249</v>
      </c>
      <c r="AA56" s="107">
        <v>409.1</v>
      </c>
      <c r="AB56" s="109">
        <v>86.04</v>
      </c>
      <c r="AC56" s="109">
        <v>53.09</v>
      </c>
      <c r="AD56" s="109">
        <v>6.1109753116597405</v>
      </c>
      <c r="AE56" s="109">
        <v>8.1357508135750809</v>
      </c>
      <c r="AF56" s="113">
        <v>7.5343755886230923</v>
      </c>
      <c r="AG56" s="83"/>
      <c r="AH56" s="341"/>
      <c r="AI56" s="210" t="s">
        <v>255</v>
      </c>
      <c r="AJ56" s="111">
        <v>94.37</v>
      </c>
      <c r="AK56" s="280">
        <v>6.31</v>
      </c>
      <c r="AL56" s="280">
        <v>17.149999999999999</v>
      </c>
      <c r="AM56" s="280">
        <v>438.8</v>
      </c>
      <c r="AN56" s="280">
        <v>4.6029999999999998</v>
      </c>
      <c r="AO56" s="280" t="s">
        <v>222</v>
      </c>
      <c r="AP56" s="131">
        <v>5.84</v>
      </c>
      <c r="AQ56" s="83"/>
      <c r="AR56" s="339"/>
      <c r="AS56" s="210" t="s">
        <v>232</v>
      </c>
      <c r="AT56" s="107">
        <v>74.599999999999994</v>
      </c>
      <c r="AU56" s="109">
        <v>73.3</v>
      </c>
      <c r="AV56" s="109">
        <v>77.400000000000006</v>
      </c>
      <c r="AW56" s="109">
        <v>80.2</v>
      </c>
      <c r="AX56" s="109">
        <v>72.599999999999994</v>
      </c>
      <c r="AY56" s="109">
        <v>74.099999999999994</v>
      </c>
      <c r="AZ56" s="113">
        <v>70.7</v>
      </c>
    </row>
    <row r="57" spans="1:52" x14ac:dyDescent="0.25">
      <c r="A57" s="339"/>
      <c r="B57" s="232" t="s">
        <v>254</v>
      </c>
      <c r="C57" s="118">
        <v>442.24</v>
      </c>
      <c r="D57" s="119">
        <v>89.85</v>
      </c>
      <c r="E57" s="119">
        <v>72.39</v>
      </c>
      <c r="F57" s="119">
        <v>17.46</v>
      </c>
      <c r="G57" s="121">
        <v>352.39</v>
      </c>
      <c r="H57" s="83"/>
      <c r="I57" s="339"/>
      <c r="J57" s="232" t="s">
        <v>254</v>
      </c>
      <c r="K57" s="118">
        <v>6345.17</v>
      </c>
      <c r="L57" s="119">
        <v>5671.02</v>
      </c>
      <c r="M57" s="119">
        <v>306.17</v>
      </c>
      <c r="N57" s="119">
        <v>367.98</v>
      </c>
      <c r="O57" s="119" t="s">
        <v>220</v>
      </c>
      <c r="P57" s="121" t="s">
        <v>220</v>
      </c>
      <c r="Q57" s="83"/>
      <c r="R57" s="339"/>
      <c r="S57" s="232" t="s">
        <v>254</v>
      </c>
      <c r="T57" s="87">
        <v>6</v>
      </c>
      <c r="U57" s="123">
        <v>8</v>
      </c>
      <c r="V57" s="123" t="s">
        <v>220</v>
      </c>
      <c r="W57" s="88" t="s">
        <v>220</v>
      </c>
      <c r="X57" s="153"/>
      <c r="Y57" s="339">
        <v>1928</v>
      </c>
      <c r="Z57" s="232" t="s">
        <v>247</v>
      </c>
      <c r="AA57" s="87">
        <v>425.39</v>
      </c>
      <c r="AB57" s="123">
        <v>86.53</v>
      </c>
      <c r="AC57" s="123">
        <v>53.25</v>
      </c>
      <c r="AD57" s="123">
        <v>5.8769599661487106</v>
      </c>
      <c r="AE57" s="123">
        <v>8.0896798798104701</v>
      </c>
      <c r="AF57" s="88">
        <v>7.511737089201878</v>
      </c>
      <c r="AG57" s="153"/>
      <c r="AH57" s="341"/>
      <c r="AI57" s="232" t="s">
        <v>234</v>
      </c>
      <c r="AJ57" s="125">
        <v>87.94</v>
      </c>
      <c r="AK57" s="281">
        <v>5.6</v>
      </c>
      <c r="AL57" s="281">
        <v>15.93</v>
      </c>
      <c r="AM57" s="281">
        <v>407.7</v>
      </c>
      <c r="AN57" s="281">
        <v>4.0590000000000002</v>
      </c>
      <c r="AO57" s="281" t="s">
        <v>222</v>
      </c>
      <c r="AP57" s="133">
        <v>6.33</v>
      </c>
      <c r="AQ57" s="83"/>
      <c r="AR57" s="339"/>
      <c r="AS57" s="232" t="s">
        <v>254</v>
      </c>
      <c r="AT57" s="87">
        <v>75.5</v>
      </c>
      <c r="AU57" s="123">
        <v>77.599999999999994</v>
      </c>
      <c r="AV57" s="123">
        <v>75.400000000000006</v>
      </c>
      <c r="AW57" s="123">
        <v>77.400000000000006</v>
      </c>
      <c r="AX57" s="123">
        <v>73.900000000000006</v>
      </c>
      <c r="AY57" s="123">
        <v>75.7</v>
      </c>
      <c r="AZ57" s="88">
        <v>71.599999999999994</v>
      </c>
    </row>
    <row r="58" spans="1:52" x14ac:dyDescent="0.25">
      <c r="A58" s="339"/>
      <c r="B58" s="210" t="s">
        <v>255</v>
      </c>
      <c r="C58" s="100">
        <v>458.03</v>
      </c>
      <c r="D58" s="101">
        <v>89.85</v>
      </c>
      <c r="E58" s="101">
        <v>72.39</v>
      </c>
      <c r="F58" s="101">
        <v>17.46</v>
      </c>
      <c r="G58" s="103">
        <v>368.18</v>
      </c>
      <c r="H58" s="83"/>
      <c r="I58" s="339"/>
      <c r="J58" s="210" t="s">
        <v>255</v>
      </c>
      <c r="K58" s="100">
        <v>6472.87</v>
      </c>
      <c r="L58" s="101">
        <v>5770.83</v>
      </c>
      <c r="M58" s="101">
        <v>311.55</v>
      </c>
      <c r="N58" s="101">
        <v>390.49</v>
      </c>
      <c r="O58" s="101" t="s">
        <v>220</v>
      </c>
      <c r="P58" s="103" t="s">
        <v>220</v>
      </c>
      <c r="Q58" s="83"/>
      <c r="R58" s="339"/>
      <c r="S58" s="210" t="s">
        <v>255</v>
      </c>
      <c r="T58" s="107">
        <v>6</v>
      </c>
      <c r="U58" s="109">
        <v>8</v>
      </c>
      <c r="V58" s="109" t="s">
        <v>220</v>
      </c>
      <c r="W58" s="113" t="s">
        <v>220</v>
      </c>
      <c r="X58" s="153"/>
      <c r="Y58" s="339"/>
      <c r="Z58" s="210" t="s">
        <v>250</v>
      </c>
      <c r="AA58" s="107">
        <v>442.94</v>
      </c>
      <c r="AB58" s="109">
        <v>89.21</v>
      </c>
      <c r="AC58" s="109">
        <v>56.05</v>
      </c>
      <c r="AD58" s="109">
        <v>5.6441052964284104</v>
      </c>
      <c r="AE58" s="109">
        <v>7.8466539625602518</v>
      </c>
      <c r="AF58" s="113">
        <v>7.1364852809991079</v>
      </c>
      <c r="AG58" s="153"/>
      <c r="AH58" s="341"/>
      <c r="AI58" s="210" t="s">
        <v>221</v>
      </c>
      <c r="AJ58" s="111">
        <v>94.38</v>
      </c>
      <c r="AK58" s="280">
        <v>5.5810000000000004</v>
      </c>
      <c r="AL58" s="280">
        <v>16.579999999999998</v>
      </c>
      <c r="AM58" s="280">
        <v>433</v>
      </c>
      <c r="AN58" s="280">
        <v>4.0910000000000002</v>
      </c>
      <c r="AO58" s="280" t="s">
        <v>222</v>
      </c>
      <c r="AP58" s="131">
        <v>6.05</v>
      </c>
      <c r="AQ58" s="83"/>
      <c r="AR58" s="339"/>
      <c r="AS58" s="210" t="s">
        <v>255</v>
      </c>
      <c r="AT58" s="107">
        <v>75.400000000000006</v>
      </c>
      <c r="AU58" s="109">
        <v>80.5</v>
      </c>
      <c r="AV58" s="109">
        <v>73.2</v>
      </c>
      <c r="AW58" s="109">
        <v>77.599999999999994</v>
      </c>
      <c r="AX58" s="109">
        <v>73</v>
      </c>
      <c r="AY58" s="109">
        <v>74.5</v>
      </c>
      <c r="AZ58" s="113">
        <v>70.400000000000006</v>
      </c>
    </row>
    <row r="59" spans="1:52" x14ac:dyDescent="0.25">
      <c r="A59" s="339"/>
      <c r="B59" s="232" t="s">
        <v>234</v>
      </c>
      <c r="C59" s="118">
        <v>461.71999999999997</v>
      </c>
      <c r="D59" s="119">
        <v>90.08</v>
      </c>
      <c r="E59" s="119">
        <v>72.599999999999994</v>
      </c>
      <c r="F59" s="119">
        <v>17.48</v>
      </c>
      <c r="G59" s="121">
        <v>371.64</v>
      </c>
      <c r="H59" s="83"/>
      <c r="I59" s="339"/>
      <c r="J59" s="232" t="s">
        <v>234</v>
      </c>
      <c r="K59" s="118">
        <v>6547.0800000000008</v>
      </c>
      <c r="L59" s="119">
        <v>5644.08</v>
      </c>
      <c r="M59" s="119">
        <v>527.69000000000005</v>
      </c>
      <c r="N59" s="119">
        <v>375.31</v>
      </c>
      <c r="O59" s="119" t="s">
        <v>220</v>
      </c>
      <c r="P59" s="121" t="s">
        <v>220</v>
      </c>
      <c r="Q59" s="83"/>
      <c r="R59" s="339"/>
      <c r="S59" s="232" t="s">
        <v>234</v>
      </c>
      <c r="T59" s="87">
        <v>6</v>
      </c>
      <c r="U59" s="123">
        <v>8</v>
      </c>
      <c r="V59" s="123" t="s">
        <v>220</v>
      </c>
      <c r="W59" s="88" t="s">
        <v>220</v>
      </c>
      <c r="X59" s="153"/>
      <c r="Y59" s="339"/>
      <c r="Z59" s="232" t="s">
        <v>232</v>
      </c>
      <c r="AA59" s="87">
        <v>436.53</v>
      </c>
      <c r="AB59" s="123">
        <v>88.95</v>
      </c>
      <c r="AC59" s="123">
        <v>58</v>
      </c>
      <c r="AD59" s="123">
        <v>5.7269832543009649</v>
      </c>
      <c r="AE59" s="123">
        <v>7.869589657110736</v>
      </c>
      <c r="AF59" s="88">
        <v>6.8965517241379306</v>
      </c>
      <c r="AG59" s="153"/>
      <c r="AH59" s="341"/>
      <c r="AI59" s="232" t="s">
        <v>248</v>
      </c>
      <c r="AJ59" s="125">
        <v>94.71</v>
      </c>
      <c r="AK59" s="281">
        <v>5.3769999999999998</v>
      </c>
      <c r="AL59" s="281">
        <v>17.16</v>
      </c>
      <c r="AM59" s="281">
        <v>433.5</v>
      </c>
      <c r="AN59" s="281">
        <v>4.0880000000000001</v>
      </c>
      <c r="AO59" s="281" t="s">
        <v>222</v>
      </c>
      <c r="AP59" s="133">
        <v>5.82</v>
      </c>
      <c r="AQ59" s="83"/>
      <c r="AR59" s="339"/>
      <c r="AS59" s="232" t="s">
        <v>234</v>
      </c>
      <c r="AT59" s="87">
        <v>73.8</v>
      </c>
      <c r="AU59" s="123">
        <v>77.8</v>
      </c>
      <c r="AV59" s="123">
        <v>71.7</v>
      </c>
      <c r="AW59" s="123">
        <v>77.400000000000006</v>
      </c>
      <c r="AX59" s="123">
        <v>71.7</v>
      </c>
      <c r="AY59" s="123">
        <v>73.7</v>
      </c>
      <c r="AZ59" s="88">
        <v>70.099999999999994</v>
      </c>
    </row>
    <row r="60" spans="1:52" x14ac:dyDescent="0.25">
      <c r="A60" s="339"/>
      <c r="B60" s="210" t="s">
        <v>221</v>
      </c>
      <c r="C60" s="100">
        <v>487.53</v>
      </c>
      <c r="D60" s="101">
        <v>90.65</v>
      </c>
      <c r="E60" s="101">
        <v>73.17</v>
      </c>
      <c r="F60" s="101">
        <v>17.48</v>
      </c>
      <c r="G60" s="103">
        <v>396.88</v>
      </c>
      <c r="H60" s="83"/>
      <c r="I60" s="339"/>
      <c r="J60" s="210" t="s">
        <v>221</v>
      </c>
      <c r="K60" s="100">
        <v>6692.0000000000009</v>
      </c>
      <c r="L60" s="101">
        <v>5660.81</v>
      </c>
      <c r="M60" s="101">
        <v>627.34</v>
      </c>
      <c r="N60" s="101">
        <v>403.85</v>
      </c>
      <c r="O60" s="101" t="s">
        <v>220</v>
      </c>
      <c r="P60" s="103" t="s">
        <v>220</v>
      </c>
      <c r="Q60" s="83"/>
      <c r="R60" s="339"/>
      <c r="S60" s="210" t="s">
        <v>221</v>
      </c>
      <c r="T60" s="107">
        <v>6</v>
      </c>
      <c r="U60" s="109">
        <v>8</v>
      </c>
      <c r="V60" s="109" t="s">
        <v>220</v>
      </c>
      <c r="W60" s="113" t="s">
        <v>220</v>
      </c>
      <c r="X60" s="153"/>
      <c r="Y60" s="339"/>
      <c r="Z60" s="210" t="s">
        <v>254</v>
      </c>
      <c r="AA60" s="107">
        <v>434.92</v>
      </c>
      <c r="AB60" s="109">
        <v>89.83</v>
      </c>
      <c r="AC60" s="109">
        <v>58.25</v>
      </c>
      <c r="AD60" s="109">
        <v>5.7481835739906186</v>
      </c>
      <c r="AE60" s="109">
        <v>7.7924969386619169</v>
      </c>
      <c r="AF60" s="113">
        <v>6.866952789699571</v>
      </c>
      <c r="AG60" s="153"/>
      <c r="AH60" s="341"/>
      <c r="AI60" s="210" t="s">
        <v>251</v>
      </c>
      <c r="AJ60" s="111">
        <v>92.18</v>
      </c>
      <c r="AK60" s="280">
        <v>5.3789999999999996</v>
      </c>
      <c r="AL60" s="280">
        <v>16.559999999999999</v>
      </c>
      <c r="AM60" s="280">
        <v>420.8</v>
      </c>
      <c r="AN60" s="280">
        <v>4.0720000000000001</v>
      </c>
      <c r="AO60" s="280" t="s">
        <v>222</v>
      </c>
      <c r="AP60" s="131">
        <v>6.09</v>
      </c>
      <c r="AQ60" s="83"/>
      <c r="AR60" s="339"/>
      <c r="AS60" s="210" t="s">
        <v>221</v>
      </c>
      <c r="AT60" s="107">
        <v>74.400000000000006</v>
      </c>
      <c r="AU60" s="109">
        <v>78.900000000000006</v>
      </c>
      <c r="AV60" s="109">
        <v>74.7</v>
      </c>
      <c r="AW60" s="109">
        <v>76</v>
      </c>
      <c r="AX60" s="109">
        <v>71.3</v>
      </c>
      <c r="AY60" s="109">
        <v>75.3</v>
      </c>
      <c r="AZ60" s="113">
        <v>69.400000000000006</v>
      </c>
    </row>
    <row r="61" spans="1:52" x14ac:dyDescent="0.25">
      <c r="A61" s="339"/>
      <c r="B61" s="232" t="s">
        <v>248</v>
      </c>
      <c r="C61" s="118">
        <v>517.85</v>
      </c>
      <c r="D61" s="119">
        <v>90.92</v>
      </c>
      <c r="E61" s="119">
        <v>73.44</v>
      </c>
      <c r="F61" s="119">
        <v>17.48</v>
      </c>
      <c r="G61" s="121">
        <v>426.93</v>
      </c>
      <c r="H61" s="83"/>
      <c r="I61" s="339"/>
      <c r="J61" s="232" t="s">
        <v>248</v>
      </c>
      <c r="K61" s="118">
        <v>7149.22</v>
      </c>
      <c r="L61" s="119">
        <v>5965</v>
      </c>
      <c r="M61" s="119">
        <v>815.17</v>
      </c>
      <c r="N61" s="119">
        <v>369.05</v>
      </c>
      <c r="O61" s="119" t="s">
        <v>220</v>
      </c>
      <c r="P61" s="121" t="s">
        <v>220</v>
      </c>
      <c r="Q61" s="83"/>
      <c r="R61" s="339"/>
      <c r="S61" s="232" t="s">
        <v>248</v>
      </c>
      <c r="T61" s="87">
        <v>6</v>
      </c>
      <c r="U61" s="123">
        <v>8</v>
      </c>
      <c r="V61" s="123" t="s">
        <v>220</v>
      </c>
      <c r="W61" s="88" t="s">
        <v>220</v>
      </c>
      <c r="X61" s="153"/>
      <c r="Y61" s="339"/>
      <c r="Z61" s="232" t="s">
        <v>255</v>
      </c>
      <c r="AA61" s="87">
        <v>444.8</v>
      </c>
      <c r="AB61" s="123">
        <v>91.78</v>
      </c>
      <c r="AC61" s="123">
        <v>57.24</v>
      </c>
      <c r="AD61" s="123">
        <v>5.6205035971223021</v>
      </c>
      <c r="AE61" s="123">
        <v>7.6269339725430374</v>
      </c>
      <c r="AF61" s="88">
        <v>6.9881201956673653</v>
      </c>
      <c r="AG61" s="153"/>
      <c r="AH61" s="341"/>
      <c r="AI61" s="232" t="s">
        <v>253</v>
      </c>
      <c r="AJ61" s="125">
        <v>85.36</v>
      </c>
      <c r="AK61" s="281">
        <v>5.1159999999999997</v>
      </c>
      <c r="AL61" s="281">
        <v>16.03</v>
      </c>
      <c r="AM61" s="281">
        <v>387</v>
      </c>
      <c r="AN61" s="281">
        <v>3.871</v>
      </c>
      <c r="AO61" s="281" t="s">
        <v>222</v>
      </c>
      <c r="AP61" s="133">
        <v>6.57</v>
      </c>
      <c r="AQ61" s="83"/>
      <c r="AR61" s="339"/>
      <c r="AS61" s="232" t="s">
        <v>248</v>
      </c>
      <c r="AT61" s="87">
        <v>73.599999999999994</v>
      </c>
      <c r="AU61" s="123">
        <v>75.7</v>
      </c>
      <c r="AV61" s="123">
        <v>75.599999999999994</v>
      </c>
      <c r="AW61" s="123">
        <v>75.7</v>
      </c>
      <c r="AX61" s="123">
        <v>70.8</v>
      </c>
      <c r="AY61" s="123">
        <v>74.900000000000006</v>
      </c>
      <c r="AZ61" s="88">
        <v>68</v>
      </c>
    </row>
    <row r="62" spans="1:52" x14ac:dyDescent="0.25">
      <c r="A62" s="339"/>
      <c r="B62" s="210" t="s">
        <v>251</v>
      </c>
      <c r="C62" s="100">
        <v>810.3900000000001</v>
      </c>
      <c r="D62" s="101">
        <v>91.070000000000007</v>
      </c>
      <c r="E62" s="101">
        <v>73.59</v>
      </c>
      <c r="F62" s="101">
        <v>17.48</v>
      </c>
      <c r="G62" s="103">
        <v>719.32</v>
      </c>
      <c r="H62" s="83"/>
      <c r="I62" s="339"/>
      <c r="J62" s="210" t="s">
        <v>251</v>
      </c>
      <c r="K62" s="100">
        <v>7086.7</v>
      </c>
      <c r="L62" s="101">
        <v>6097.11</v>
      </c>
      <c r="M62" s="101">
        <v>583.04</v>
      </c>
      <c r="N62" s="101">
        <v>406.55</v>
      </c>
      <c r="O62" s="101" t="s">
        <v>220</v>
      </c>
      <c r="P62" s="103" t="s">
        <v>220</v>
      </c>
      <c r="Q62" s="83"/>
      <c r="R62" s="339"/>
      <c r="S62" s="210" t="s">
        <v>251</v>
      </c>
      <c r="T62" s="107">
        <v>6</v>
      </c>
      <c r="U62" s="109">
        <v>8</v>
      </c>
      <c r="V62" s="109" t="s">
        <v>220</v>
      </c>
      <c r="W62" s="113" t="s">
        <v>220</v>
      </c>
      <c r="X62" s="153"/>
      <c r="Y62" s="339"/>
      <c r="Z62" s="210" t="s">
        <v>234</v>
      </c>
      <c r="AA62" s="107">
        <v>445.95</v>
      </c>
      <c r="AB62" s="109">
        <v>91.63</v>
      </c>
      <c r="AC62" s="109">
        <v>56.68</v>
      </c>
      <c r="AD62" s="109">
        <v>5.6060096423365851</v>
      </c>
      <c r="AE62" s="109">
        <v>7.6394194041252872</v>
      </c>
      <c r="AF62" s="113">
        <v>7.0571630204657732</v>
      </c>
      <c r="AG62" s="153"/>
      <c r="AH62" s="341"/>
      <c r="AI62" s="210" t="s">
        <v>245</v>
      </c>
      <c r="AJ62" s="111">
        <v>87.6</v>
      </c>
      <c r="AK62" s="280">
        <v>4.8659999999999997</v>
      </c>
      <c r="AL62" s="280">
        <v>15.43</v>
      </c>
      <c r="AM62" s="280">
        <v>385.4</v>
      </c>
      <c r="AN62" s="280">
        <v>3.835</v>
      </c>
      <c r="AO62" s="280" t="s">
        <v>222</v>
      </c>
      <c r="AP62" s="131">
        <v>6.5</v>
      </c>
      <c r="AQ62" s="83"/>
      <c r="AR62" s="339"/>
      <c r="AS62" s="210" t="s">
        <v>251</v>
      </c>
      <c r="AT62" s="107">
        <v>71.599999999999994</v>
      </c>
      <c r="AU62" s="109">
        <v>70.400000000000006</v>
      </c>
      <c r="AV62" s="109">
        <v>70.599999999999994</v>
      </c>
      <c r="AW62" s="109">
        <v>74.2</v>
      </c>
      <c r="AX62" s="109">
        <v>72.2</v>
      </c>
      <c r="AY62" s="109">
        <v>70.7</v>
      </c>
      <c r="AZ62" s="113">
        <v>66.900000000000006</v>
      </c>
    </row>
    <row r="63" spans="1:52" x14ac:dyDescent="0.25">
      <c r="A63" s="339"/>
      <c r="B63" s="232" t="s">
        <v>253</v>
      </c>
      <c r="C63" s="118">
        <v>509.82000000000005</v>
      </c>
      <c r="D63" s="119">
        <v>91.910000000000011</v>
      </c>
      <c r="E63" s="119">
        <v>74.430000000000007</v>
      </c>
      <c r="F63" s="119">
        <v>17.48</v>
      </c>
      <c r="G63" s="121">
        <v>417.91</v>
      </c>
      <c r="H63" s="83"/>
      <c r="I63" s="339"/>
      <c r="J63" s="232" t="s">
        <v>253</v>
      </c>
      <c r="K63" s="118">
        <v>7065.5199999999995</v>
      </c>
      <c r="L63" s="119">
        <v>6157.99</v>
      </c>
      <c r="M63" s="119">
        <v>491.74</v>
      </c>
      <c r="N63" s="119">
        <v>415.79</v>
      </c>
      <c r="O63" s="119" t="s">
        <v>220</v>
      </c>
      <c r="P63" s="121" t="s">
        <v>220</v>
      </c>
      <c r="Q63" s="83"/>
      <c r="R63" s="339"/>
      <c r="S63" s="232" t="s">
        <v>253</v>
      </c>
      <c r="T63" s="87">
        <v>6</v>
      </c>
      <c r="U63" s="123">
        <v>8</v>
      </c>
      <c r="V63" s="123" t="s">
        <v>220</v>
      </c>
      <c r="W63" s="88" t="s">
        <v>220</v>
      </c>
      <c r="X63" s="153"/>
      <c r="Y63" s="339"/>
      <c r="Z63" s="232" t="s">
        <v>221</v>
      </c>
      <c r="AA63" s="87">
        <v>436.9</v>
      </c>
      <c r="AB63" s="123">
        <v>89.54</v>
      </c>
      <c r="AC63" s="123">
        <v>55.15</v>
      </c>
      <c r="AD63" s="123">
        <v>5.7221332112611583</v>
      </c>
      <c r="AE63" s="123">
        <v>7.8177350904623628</v>
      </c>
      <c r="AF63" s="88">
        <v>7.252946509519492</v>
      </c>
      <c r="AG63" s="153"/>
      <c r="AH63" s="341"/>
      <c r="AI63" s="232" t="s">
        <v>249</v>
      </c>
      <c r="AJ63" s="125">
        <v>88.36</v>
      </c>
      <c r="AK63" s="281">
        <v>4.657</v>
      </c>
      <c r="AL63" s="281">
        <v>15.48</v>
      </c>
      <c r="AM63" s="281">
        <v>386.5</v>
      </c>
      <c r="AN63" s="281">
        <v>3.843</v>
      </c>
      <c r="AO63" s="281" t="s">
        <v>222</v>
      </c>
      <c r="AP63" s="133">
        <v>6.48</v>
      </c>
      <c r="AQ63" s="83"/>
      <c r="AR63" s="339"/>
      <c r="AS63" s="232" t="s">
        <v>253</v>
      </c>
      <c r="AT63" s="87">
        <v>69.5</v>
      </c>
      <c r="AU63" s="123">
        <v>71.099999999999994</v>
      </c>
      <c r="AV63" s="123">
        <v>66.099999999999994</v>
      </c>
      <c r="AW63" s="123">
        <v>73.7</v>
      </c>
      <c r="AX63" s="123">
        <v>69.3</v>
      </c>
      <c r="AY63" s="123">
        <v>68.5</v>
      </c>
      <c r="AZ63" s="88">
        <v>66.2</v>
      </c>
    </row>
    <row r="64" spans="1:52" x14ac:dyDescent="0.25">
      <c r="A64" s="339"/>
      <c r="B64" s="210" t="s">
        <v>245</v>
      </c>
      <c r="C64" s="100">
        <v>487.01</v>
      </c>
      <c r="D64" s="101">
        <v>92.710000000000008</v>
      </c>
      <c r="E64" s="101">
        <v>75.23</v>
      </c>
      <c r="F64" s="101">
        <v>17.48</v>
      </c>
      <c r="G64" s="103">
        <v>394.3</v>
      </c>
      <c r="H64" s="83"/>
      <c r="I64" s="339"/>
      <c r="J64" s="210" t="s">
        <v>245</v>
      </c>
      <c r="K64" s="100">
        <v>6885.66</v>
      </c>
      <c r="L64" s="101">
        <v>6017.12</v>
      </c>
      <c r="M64" s="101">
        <v>419.6</v>
      </c>
      <c r="N64" s="101">
        <v>448.94</v>
      </c>
      <c r="O64" s="101" t="s">
        <v>220</v>
      </c>
      <c r="P64" s="103" t="s">
        <v>220</v>
      </c>
      <c r="Q64" s="83"/>
      <c r="R64" s="339"/>
      <c r="S64" s="210" t="s">
        <v>245</v>
      </c>
      <c r="T64" s="107">
        <v>6</v>
      </c>
      <c r="U64" s="109">
        <v>8</v>
      </c>
      <c r="V64" s="109" t="s">
        <v>220</v>
      </c>
      <c r="W64" s="113" t="s">
        <v>220</v>
      </c>
      <c r="X64" s="153"/>
      <c r="Y64" s="339"/>
      <c r="Z64" s="210" t="s">
        <v>248</v>
      </c>
      <c r="AA64" s="107">
        <v>426.96</v>
      </c>
      <c r="AB64" s="109">
        <v>87.02</v>
      </c>
      <c r="AC64" s="109">
        <v>54.17</v>
      </c>
      <c r="AD64" s="109">
        <v>5.8553494472550121</v>
      </c>
      <c r="AE64" s="109">
        <v>8.0441277867156984</v>
      </c>
      <c r="AF64" s="113">
        <v>7.384160974709248</v>
      </c>
      <c r="AG64" s="153"/>
      <c r="AH64" s="341">
        <v>1924</v>
      </c>
      <c r="AI64" s="210" t="s">
        <v>247</v>
      </c>
      <c r="AJ64" s="111">
        <v>88.09</v>
      </c>
      <c r="AK64" s="280">
        <v>4.1319999999999997</v>
      </c>
      <c r="AL64" s="280">
        <v>15.26</v>
      </c>
      <c r="AM64" s="280">
        <v>375.6</v>
      </c>
      <c r="AN64" s="280">
        <v>3.8290000000000002</v>
      </c>
      <c r="AO64" s="280" t="s">
        <v>222</v>
      </c>
      <c r="AP64" s="131">
        <v>6.55</v>
      </c>
      <c r="AQ64" s="83"/>
      <c r="AR64" s="339"/>
      <c r="AS64" s="210" t="s">
        <v>245</v>
      </c>
      <c r="AT64" s="107">
        <v>68.599999999999994</v>
      </c>
      <c r="AU64" s="109">
        <v>70.900000000000006</v>
      </c>
      <c r="AV64" s="109">
        <v>63.6</v>
      </c>
      <c r="AW64" s="109">
        <v>73.400000000000006</v>
      </c>
      <c r="AX64" s="109">
        <v>68.7</v>
      </c>
      <c r="AY64" s="109">
        <v>68.2</v>
      </c>
      <c r="AZ64" s="113">
        <v>66.5</v>
      </c>
    </row>
    <row r="65" spans="1:52" x14ac:dyDescent="0.25">
      <c r="A65" s="339"/>
      <c r="B65" s="232" t="s">
        <v>249</v>
      </c>
      <c r="C65" s="118">
        <v>460.13</v>
      </c>
      <c r="D65" s="119">
        <v>93.429999999999993</v>
      </c>
      <c r="E65" s="119">
        <v>75.94</v>
      </c>
      <c r="F65" s="119">
        <v>17.489999999999998</v>
      </c>
      <c r="G65" s="121">
        <v>366.7</v>
      </c>
      <c r="H65" s="83"/>
      <c r="I65" s="339"/>
      <c r="J65" s="232" t="s">
        <v>249</v>
      </c>
      <c r="K65" s="118">
        <v>6817.4000000000005</v>
      </c>
      <c r="L65" s="119">
        <v>6062.68</v>
      </c>
      <c r="M65" s="119">
        <v>366.58</v>
      </c>
      <c r="N65" s="119">
        <v>388.14</v>
      </c>
      <c r="O65" s="119" t="s">
        <v>220</v>
      </c>
      <c r="P65" s="121" t="s">
        <v>220</v>
      </c>
      <c r="Q65" s="83"/>
      <c r="R65" s="339"/>
      <c r="S65" s="232" t="s">
        <v>249</v>
      </c>
      <c r="T65" s="87">
        <v>6</v>
      </c>
      <c r="U65" s="123">
        <v>8</v>
      </c>
      <c r="V65" s="123" t="s">
        <v>220</v>
      </c>
      <c r="W65" s="88" t="s">
        <v>220</v>
      </c>
      <c r="X65" s="153"/>
      <c r="Y65" s="339"/>
      <c r="Z65" s="232" t="s">
        <v>251</v>
      </c>
      <c r="AA65" s="87">
        <v>438.36</v>
      </c>
      <c r="AB65" s="123">
        <v>87.42</v>
      </c>
      <c r="AC65" s="123">
        <v>55.6</v>
      </c>
      <c r="AD65" s="123">
        <v>5.7030750980928913</v>
      </c>
      <c r="AE65" s="123">
        <v>8.0073209791809656</v>
      </c>
      <c r="AF65" s="88">
        <v>7.1942446043165464</v>
      </c>
      <c r="AG65" s="153"/>
      <c r="AH65" s="341"/>
      <c r="AI65" s="232" t="s">
        <v>250</v>
      </c>
      <c r="AJ65" s="125">
        <v>81.349999999999994</v>
      </c>
      <c r="AK65" s="281">
        <v>3.6070000000000002</v>
      </c>
      <c r="AL65" s="281">
        <v>14.11</v>
      </c>
      <c r="AM65" s="281">
        <v>350.8</v>
      </c>
      <c r="AN65" s="281">
        <v>3.536</v>
      </c>
      <c r="AO65" s="281" t="s">
        <v>222</v>
      </c>
      <c r="AP65" s="133">
        <v>7.05</v>
      </c>
      <c r="AQ65" s="83"/>
      <c r="AR65" s="339"/>
      <c r="AS65" s="232" t="s">
        <v>249</v>
      </c>
      <c r="AT65" s="87">
        <v>67.2</v>
      </c>
      <c r="AU65" s="123">
        <v>70.599999999999994</v>
      </c>
      <c r="AV65" s="123">
        <v>58.6</v>
      </c>
      <c r="AW65" s="123">
        <v>73.400000000000006</v>
      </c>
      <c r="AX65" s="123">
        <v>68.5</v>
      </c>
      <c r="AY65" s="123">
        <v>66.599999999999994</v>
      </c>
      <c r="AZ65" s="88">
        <v>65.099999999999994</v>
      </c>
    </row>
    <row r="66" spans="1:52" x14ac:dyDescent="0.25">
      <c r="A66" s="339">
        <v>1926</v>
      </c>
      <c r="B66" s="210" t="s">
        <v>247</v>
      </c>
      <c r="C66" s="100">
        <v>447.16999999999996</v>
      </c>
      <c r="D66" s="101">
        <v>94.1</v>
      </c>
      <c r="E66" s="101">
        <v>76.61</v>
      </c>
      <c r="F66" s="101">
        <v>17.489999999999998</v>
      </c>
      <c r="G66" s="103">
        <v>353.07</v>
      </c>
      <c r="H66" s="83"/>
      <c r="I66" s="339">
        <v>1926</v>
      </c>
      <c r="J66" s="210" t="s">
        <v>247</v>
      </c>
      <c r="K66" s="100">
        <v>6635.22</v>
      </c>
      <c r="L66" s="101">
        <v>5783.3</v>
      </c>
      <c r="M66" s="101">
        <v>368.24</v>
      </c>
      <c r="N66" s="101">
        <v>483.68</v>
      </c>
      <c r="O66" s="101" t="s">
        <v>220</v>
      </c>
      <c r="P66" s="103" t="s">
        <v>220</v>
      </c>
      <c r="Q66" s="83"/>
      <c r="R66" s="339">
        <v>1926</v>
      </c>
      <c r="S66" s="210" t="s">
        <v>247</v>
      </c>
      <c r="T66" s="107">
        <v>6</v>
      </c>
      <c r="U66" s="109">
        <v>8</v>
      </c>
      <c r="V66" s="109" t="s">
        <v>220</v>
      </c>
      <c r="W66" s="113" t="s">
        <v>220</v>
      </c>
      <c r="X66" s="153"/>
      <c r="Y66" s="339"/>
      <c r="Z66" s="210" t="s">
        <v>253</v>
      </c>
      <c r="AA66" s="107">
        <v>434.84</v>
      </c>
      <c r="AB66" s="109">
        <v>85.71</v>
      </c>
      <c r="AC66" s="109">
        <v>55.76</v>
      </c>
      <c r="AD66" s="109">
        <v>5.7492411001747774</v>
      </c>
      <c r="AE66" s="109">
        <v>8.1670750204176876</v>
      </c>
      <c r="AF66" s="113">
        <v>7.1736011477761839</v>
      </c>
      <c r="AG66" s="153"/>
      <c r="AH66" s="341"/>
      <c r="AI66" s="210" t="s">
        <v>232</v>
      </c>
      <c r="AJ66" s="111">
        <v>81.040000000000006</v>
      </c>
      <c r="AK66" s="280">
        <v>3.8149999999999999</v>
      </c>
      <c r="AL66" s="280">
        <v>14.01</v>
      </c>
      <c r="AM66" s="280">
        <v>348.6</v>
      </c>
      <c r="AN66" s="280">
        <v>3.4670000000000001</v>
      </c>
      <c r="AO66" s="280" t="s">
        <v>222</v>
      </c>
      <c r="AP66" s="131">
        <v>7.14</v>
      </c>
      <c r="AQ66" s="83"/>
      <c r="AR66" s="339">
        <v>1932</v>
      </c>
      <c r="AS66" s="210" t="s">
        <v>247</v>
      </c>
      <c r="AT66" s="107">
        <v>67.8</v>
      </c>
      <c r="AU66" s="109">
        <v>69</v>
      </c>
      <c r="AV66" s="109">
        <v>60.5</v>
      </c>
      <c r="AW66" s="109">
        <v>75.7</v>
      </c>
      <c r="AX66" s="109">
        <v>69.2</v>
      </c>
      <c r="AY66" s="109">
        <v>66.400000000000006</v>
      </c>
      <c r="AZ66" s="113">
        <v>65.099999999999994</v>
      </c>
    </row>
    <row r="67" spans="1:52" x14ac:dyDescent="0.25">
      <c r="A67" s="339"/>
      <c r="B67" s="232" t="s">
        <v>250</v>
      </c>
      <c r="C67" s="118">
        <v>447.69</v>
      </c>
      <c r="D67" s="119">
        <v>94.949999999999989</v>
      </c>
      <c r="E67" s="119">
        <v>77.459999999999994</v>
      </c>
      <c r="F67" s="119">
        <v>17.489999999999998</v>
      </c>
      <c r="G67" s="121">
        <v>352.74</v>
      </c>
      <c r="H67" s="83"/>
      <c r="I67" s="339"/>
      <c r="J67" s="232" t="s">
        <v>250</v>
      </c>
      <c r="K67" s="118">
        <v>6482.79</v>
      </c>
      <c r="L67" s="119">
        <v>5717.88</v>
      </c>
      <c r="M67" s="119">
        <v>248.97</v>
      </c>
      <c r="N67" s="119">
        <v>515.93999999999994</v>
      </c>
      <c r="O67" s="119" t="s">
        <v>220</v>
      </c>
      <c r="P67" s="121" t="s">
        <v>220</v>
      </c>
      <c r="Q67" s="83"/>
      <c r="R67" s="339"/>
      <c r="S67" s="232" t="s">
        <v>250</v>
      </c>
      <c r="T67" s="87">
        <v>6</v>
      </c>
      <c r="U67" s="123">
        <v>8</v>
      </c>
      <c r="V67" s="123" t="s">
        <v>220</v>
      </c>
      <c r="W67" s="88" t="s">
        <v>220</v>
      </c>
      <c r="X67" s="153"/>
      <c r="Y67" s="339"/>
      <c r="Z67" s="232" t="s">
        <v>245</v>
      </c>
      <c r="AA67" s="87">
        <v>434.62</v>
      </c>
      <c r="AB67" s="123">
        <v>85.75</v>
      </c>
      <c r="AC67" s="123">
        <v>53.65</v>
      </c>
      <c r="AD67" s="123">
        <v>5.7521513045879162</v>
      </c>
      <c r="AE67" s="123">
        <v>8.1632653061224492</v>
      </c>
      <c r="AF67" s="88">
        <v>7.4557315936626285</v>
      </c>
      <c r="AG67" s="153"/>
      <c r="AH67" s="341"/>
      <c r="AI67" s="232" t="s">
        <v>254</v>
      </c>
      <c r="AJ67" s="125">
        <v>80.73</v>
      </c>
      <c r="AK67" s="281">
        <v>4.93</v>
      </c>
      <c r="AL67" s="281">
        <v>14.19</v>
      </c>
      <c r="AM67" s="281">
        <v>350.9</v>
      </c>
      <c r="AN67" s="281">
        <v>3.5819999999999999</v>
      </c>
      <c r="AO67" s="281" t="s">
        <v>222</v>
      </c>
      <c r="AP67" s="133">
        <v>7.05</v>
      </c>
      <c r="AQ67" s="83"/>
      <c r="AR67" s="339"/>
      <c r="AS67" s="232" t="s">
        <v>250</v>
      </c>
      <c r="AT67" s="87">
        <v>67.3</v>
      </c>
      <c r="AU67" s="123">
        <v>70.3</v>
      </c>
      <c r="AV67" s="123">
        <v>57.6</v>
      </c>
      <c r="AW67" s="123">
        <v>75.7</v>
      </c>
      <c r="AX67" s="123">
        <v>68.8</v>
      </c>
      <c r="AY67" s="123">
        <v>65.3</v>
      </c>
      <c r="AZ67" s="88">
        <v>64.400000000000006</v>
      </c>
    </row>
    <row r="68" spans="1:52" x14ac:dyDescent="0.25">
      <c r="A68" s="339"/>
      <c r="B68" s="210" t="s">
        <v>232</v>
      </c>
      <c r="C68" s="100">
        <v>442.66</v>
      </c>
      <c r="D68" s="101">
        <v>95.86</v>
      </c>
      <c r="E68" s="101">
        <v>78.36</v>
      </c>
      <c r="F68" s="101">
        <v>17.5</v>
      </c>
      <c r="G68" s="103">
        <v>346.8</v>
      </c>
      <c r="H68" s="83"/>
      <c r="I68" s="339"/>
      <c r="J68" s="210" t="s">
        <v>232</v>
      </c>
      <c r="K68" s="100">
        <v>6420.69</v>
      </c>
      <c r="L68" s="101">
        <v>5683.17</v>
      </c>
      <c r="M68" s="101">
        <v>272.98</v>
      </c>
      <c r="N68" s="101">
        <v>464.54</v>
      </c>
      <c r="O68" s="101" t="s">
        <v>220</v>
      </c>
      <c r="P68" s="103" t="s">
        <v>220</v>
      </c>
      <c r="Q68" s="83"/>
      <c r="R68" s="339"/>
      <c r="S68" s="210" t="s">
        <v>232</v>
      </c>
      <c r="T68" s="107">
        <v>6</v>
      </c>
      <c r="U68" s="109">
        <v>8</v>
      </c>
      <c r="V68" s="109" t="s">
        <v>220</v>
      </c>
      <c r="W68" s="113" t="s">
        <v>220</v>
      </c>
      <c r="X68" s="153"/>
      <c r="Y68" s="339"/>
      <c r="Z68" s="210" t="s">
        <v>249</v>
      </c>
      <c r="AA68" s="107">
        <v>433.39</v>
      </c>
      <c r="AB68" s="109">
        <v>85.85</v>
      </c>
      <c r="AC68" s="109">
        <v>53.01</v>
      </c>
      <c r="AD68" s="109">
        <v>5.7684764300053075</v>
      </c>
      <c r="AE68" s="109">
        <v>8.1537565521258006</v>
      </c>
      <c r="AF68" s="113">
        <v>7.5457460856442182</v>
      </c>
      <c r="AG68" s="153"/>
      <c r="AH68" s="341"/>
      <c r="AI68" s="210" t="s">
        <v>255</v>
      </c>
      <c r="AJ68" s="111">
        <v>81.02</v>
      </c>
      <c r="AK68" s="280">
        <v>4.7089999999999996</v>
      </c>
      <c r="AL68" s="280">
        <v>14.36</v>
      </c>
      <c r="AM68" s="280">
        <v>353.7</v>
      </c>
      <c r="AN68" s="280">
        <v>3.6019999999999999</v>
      </c>
      <c r="AO68" s="280" t="s">
        <v>222</v>
      </c>
      <c r="AP68" s="131">
        <v>6.96</v>
      </c>
      <c r="AQ68" s="83"/>
      <c r="AR68" s="339"/>
      <c r="AS68" s="210" t="s">
        <v>232</v>
      </c>
      <c r="AT68" s="107">
        <v>67.8</v>
      </c>
      <c r="AU68" s="109">
        <v>76</v>
      </c>
      <c r="AV68" s="109">
        <v>55</v>
      </c>
      <c r="AW68" s="109">
        <v>76.7</v>
      </c>
      <c r="AX68" s="109">
        <v>68.3</v>
      </c>
      <c r="AY68" s="109">
        <v>66.7</v>
      </c>
      <c r="AZ68" s="113">
        <v>65.8</v>
      </c>
    </row>
    <row r="69" spans="1:52" x14ac:dyDescent="0.25">
      <c r="A69" s="339"/>
      <c r="B69" s="232" t="s">
        <v>254</v>
      </c>
      <c r="C69" s="118">
        <v>431.86</v>
      </c>
      <c r="D69" s="119">
        <v>96.36</v>
      </c>
      <c r="E69" s="119">
        <v>78.86</v>
      </c>
      <c r="F69" s="119">
        <v>17.5</v>
      </c>
      <c r="G69" s="121">
        <v>335.5</v>
      </c>
      <c r="H69" s="83"/>
      <c r="I69" s="339"/>
      <c r="J69" s="232" t="s">
        <v>254</v>
      </c>
      <c r="K69" s="118">
        <v>6442.57</v>
      </c>
      <c r="L69" s="119">
        <v>5767.26</v>
      </c>
      <c r="M69" s="119">
        <v>273.49</v>
      </c>
      <c r="N69" s="119">
        <v>401.82</v>
      </c>
      <c r="O69" s="119" t="s">
        <v>220</v>
      </c>
      <c r="P69" s="121" t="s">
        <v>220</v>
      </c>
      <c r="Q69" s="83"/>
      <c r="R69" s="339"/>
      <c r="S69" s="232" t="s">
        <v>254</v>
      </c>
      <c r="T69" s="87">
        <v>6</v>
      </c>
      <c r="U69" s="123">
        <v>8</v>
      </c>
      <c r="V69" s="123" t="s">
        <v>220</v>
      </c>
      <c r="W69" s="88" t="s">
        <v>220</v>
      </c>
      <c r="X69" s="153"/>
      <c r="Y69" s="339">
        <v>1929</v>
      </c>
      <c r="Z69" s="232" t="s">
        <v>247</v>
      </c>
      <c r="AA69" s="87">
        <v>448.35</v>
      </c>
      <c r="AB69" s="123">
        <v>87.19</v>
      </c>
      <c r="AC69" s="123">
        <v>53.07</v>
      </c>
      <c r="AD69" s="123">
        <v>5.5760008921601427</v>
      </c>
      <c r="AE69" s="123">
        <v>8.02844362885652</v>
      </c>
      <c r="AF69" s="88">
        <v>7.5372149990578476</v>
      </c>
      <c r="AG69" s="153"/>
      <c r="AH69" s="341"/>
      <c r="AI69" s="232" t="s">
        <v>234</v>
      </c>
      <c r="AJ69" s="125">
        <v>84.81</v>
      </c>
      <c r="AK69" s="281">
        <v>4.4489999999999998</v>
      </c>
      <c r="AL69" s="281">
        <v>14.98</v>
      </c>
      <c r="AM69" s="281">
        <v>366.9</v>
      </c>
      <c r="AN69" s="281">
        <v>3.6779999999999999</v>
      </c>
      <c r="AO69" s="281" t="s">
        <v>222</v>
      </c>
      <c r="AP69" s="133">
        <v>6.7</v>
      </c>
      <c r="AQ69" s="83"/>
      <c r="AR69" s="339"/>
      <c r="AS69" s="232" t="s">
        <v>254</v>
      </c>
      <c r="AT69" s="87">
        <v>66.099999999999994</v>
      </c>
      <c r="AU69" s="123">
        <v>74.3</v>
      </c>
      <c r="AV69" s="123">
        <v>53.6</v>
      </c>
      <c r="AW69" s="123">
        <v>76.400000000000006</v>
      </c>
      <c r="AX69" s="123">
        <v>66.2</v>
      </c>
      <c r="AY69" s="123">
        <v>63.1</v>
      </c>
      <c r="AZ69" s="88">
        <v>68.2</v>
      </c>
    </row>
    <row r="70" spans="1:52" x14ac:dyDescent="0.25">
      <c r="A70" s="339"/>
      <c r="B70" s="210" t="s">
        <v>255</v>
      </c>
      <c r="C70" s="100">
        <v>423.54999999999995</v>
      </c>
      <c r="D70" s="101">
        <v>97.03</v>
      </c>
      <c r="E70" s="101">
        <v>79.53</v>
      </c>
      <c r="F70" s="101">
        <v>17.5</v>
      </c>
      <c r="G70" s="103">
        <v>326.52</v>
      </c>
      <c r="H70" s="83"/>
      <c r="I70" s="339"/>
      <c r="J70" s="210" t="s">
        <v>255</v>
      </c>
      <c r="K70" s="100">
        <v>6405.9100000000008</v>
      </c>
      <c r="L70" s="101">
        <v>5627.22</v>
      </c>
      <c r="M70" s="101">
        <v>362.84</v>
      </c>
      <c r="N70" s="101">
        <v>415.84999999999997</v>
      </c>
      <c r="O70" s="101" t="s">
        <v>220</v>
      </c>
      <c r="P70" s="103" t="s">
        <v>220</v>
      </c>
      <c r="Q70" s="83"/>
      <c r="R70" s="339"/>
      <c r="S70" s="210" t="s">
        <v>255</v>
      </c>
      <c r="T70" s="107">
        <v>6</v>
      </c>
      <c r="U70" s="109">
        <v>8</v>
      </c>
      <c r="V70" s="109" t="s">
        <v>220</v>
      </c>
      <c r="W70" s="113" t="s">
        <v>220</v>
      </c>
      <c r="X70" s="153"/>
      <c r="Y70" s="339"/>
      <c r="Z70" s="210" t="s">
        <v>250</v>
      </c>
      <c r="AA70" s="107">
        <v>428.65</v>
      </c>
      <c r="AB70" s="109">
        <v>89.62</v>
      </c>
      <c r="AC70" s="109">
        <v>53.25</v>
      </c>
      <c r="AD70" s="109">
        <v>5.8322640849177656</v>
      </c>
      <c r="AE70" s="109">
        <v>7.8107565275608115</v>
      </c>
      <c r="AF70" s="113">
        <v>7.511737089201878</v>
      </c>
      <c r="AG70" s="153"/>
      <c r="AH70" s="341"/>
      <c r="AI70" s="210" t="s">
        <v>221</v>
      </c>
      <c r="AJ70" s="111">
        <v>84.52</v>
      </c>
      <c r="AK70" s="280">
        <v>4.3689999999999998</v>
      </c>
      <c r="AL70" s="280">
        <v>15.36</v>
      </c>
      <c r="AM70" s="280">
        <v>369.5</v>
      </c>
      <c r="AN70" s="280">
        <v>3.64</v>
      </c>
      <c r="AO70" s="280" t="s">
        <v>222</v>
      </c>
      <c r="AP70" s="131">
        <v>6.49</v>
      </c>
      <c r="AQ70" s="83"/>
      <c r="AR70" s="339"/>
      <c r="AS70" s="210" t="s">
        <v>255</v>
      </c>
      <c r="AT70" s="107">
        <v>65.400000000000006</v>
      </c>
      <c r="AU70" s="109">
        <v>73.5</v>
      </c>
      <c r="AV70" s="109">
        <v>53.5</v>
      </c>
      <c r="AW70" s="109">
        <v>75.8</v>
      </c>
      <c r="AX70" s="109">
        <v>65</v>
      </c>
      <c r="AY70" s="109">
        <v>61.9</v>
      </c>
      <c r="AZ70" s="113">
        <v>67.7</v>
      </c>
    </row>
    <row r="71" spans="1:52" x14ac:dyDescent="0.25">
      <c r="A71" s="339"/>
      <c r="B71" s="232" t="s">
        <v>234</v>
      </c>
      <c r="C71" s="118">
        <v>420.89</v>
      </c>
      <c r="D71" s="119">
        <v>97.65</v>
      </c>
      <c r="E71" s="119">
        <v>80.150000000000006</v>
      </c>
      <c r="F71" s="119">
        <v>17.5</v>
      </c>
      <c r="G71" s="121">
        <v>323.24</v>
      </c>
      <c r="H71" s="83"/>
      <c r="I71" s="339"/>
      <c r="J71" s="232" t="s">
        <v>234</v>
      </c>
      <c r="K71" s="118">
        <v>6280.5099999999993</v>
      </c>
      <c r="L71" s="119">
        <v>5493.87</v>
      </c>
      <c r="M71" s="119">
        <v>405.36</v>
      </c>
      <c r="N71" s="119">
        <v>381.28000000000003</v>
      </c>
      <c r="O71" s="119" t="s">
        <v>220</v>
      </c>
      <c r="P71" s="121" t="s">
        <v>220</v>
      </c>
      <c r="Q71" s="83"/>
      <c r="R71" s="339"/>
      <c r="S71" s="232" t="s">
        <v>234</v>
      </c>
      <c r="T71" s="87">
        <v>6</v>
      </c>
      <c r="U71" s="123">
        <v>8</v>
      </c>
      <c r="V71" s="123" t="s">
        <v>220</v>
      </c>
      <c r="W71" s="88" t="s">
        <v>220</v>
      </c>
      <c r="X71" s="153"/>
      <c r="Y71" s="339"/>
      <c r="Z71" s="232" t="s">
        <v>232</v>
      </c>
      <c r="AA71" s="87">
        <v>425.1</v>
      </c>
      <c r="AB71" s="123">
        <v>88.99</v>
      </c>
      <c r="AC71" s="123">
        <v>54.08</v>
      </c>
      <c r="AD71" s="123">
        <v>5.8809691837214766</v>
      </c>
      <c r="AE71" s="123">
        <v>7.8660523654343191</v>
      </c>
      <c r="AF71" s="88">
        <v>7.3964497041420119</v>
      </c>
      <c r="AG71" s="153"/>
      <c r="AH71" s="341"/>
      <c r="AI71" s="232" t="s">
        <v>248</v>
      </c>
      <c r="AJ71" s="125">
        <v>81.08</v>
      </c>
      <c r="AK71" s="281">
        <v>4.4470000000000001</v>
      </c>
      <c r="AL71" s="281">
        <v>15.28</v>
      </c>
      <c r="AM71" s="281">
        <v>364.9</v>
      </c>
      <c r="AN71" s="281">
        <v>3.601</v>
      </c>
      <c r="AO71" s="281" t="s">
        <v>222</v>
      </c>
      <c r="AP71" s="133">
        <v>6.55</v>
      </c>
      <c r="AQ71" s="83"/>
      <c r="AR71" s="339"/>
      <c r="AS71" s="232" t="s">
        <v>234</v>
      </c>
      <c r="AT71" s="87">
        <v>64.900000000000006</v>
      </c>
      <c r="AU71" s="123">
        <v>72.2</v>
      </c>
      <c r="AV71" s="123">
        <v>55</v>
      </c>
      <c r="AW71" s="123">
        <v>76.400000000000006</v>
      </c>
      <c r="AX71" s="123">
        <v>63.4</v>
      </c>
      <c r="AY71" s="123">
        <v>62.5</v>
      </c>
      <c r="AZ71" s="88">
        <v>67.900000000000006</v>
      </c>
    </row>
    <row r="72" spans="1:52" x14ac:dyDescent="0.25">
      <c r="A72" s="339"/>
      <c r="B72" s="210" t="s">
        <v>221</v>
      </c>
      <c r="C72" s="100">
        <v>394.70000000000005</v>
      </c>
      <c r="D72" s="101">
        <v>98.410000000000011</v>
      </c>
      <c r="E72" s="101">
        <v>80.900000000000006</v>
      </c>
      <c r="F72" s="101">
        <v>17.510000000000002</v>
      </c>
      <c r="G72" s="103">
        <v>296.29000000000002</v>
      </c>
      <c r="H72" s="83"/>
      <c r="I72" s="339"/>
      <c r="J72" s="210" t="s">
        <v>221</v>
      </c>
      <c r="K72" s="100">
        <v>6169.91</v>
      </c>
      <c r="L72" s="101">
        <v>5421.91</v>
      </c>
      <c r="M72" s="101">
        <v>367</v>
      </c>
      <c r="N72" s="101">
        <v>381</v>
      </c>
      <c r="O72" s="101" t="s">
        <v>220</v>
      </c>
      <c r="P72" s="103" t="s">
        <v>220</v>
      </c>
      <c r="Q72" s="83"/>
      <c r="R72" s="339"/>
      <c r="S72" s="210" t="s">
        <v>221</v>
      </c>
      <c r="T72" s="107">
        <v>6</v>
      </c>
      <c r="U72" s="109">
        <v>8</v>
      </c>
      <c r="V72" s="109" t="s">
        <v>220</v>
      </c>
      <c r="W72" s="113" t="s">
        <v>220</v>
      </c>
      <c r="X72" s="153"/>
      <c r="Y72" s="339"/>
      <c r="Z72" s="210" t="s">
        <v>254</v>
      </c>
      <c r="AA72" s="107">
        <v>421.32</v>
      </c>
      <c r="AB72" s="109">
        <v>87.51</v>
      </c>
      <c r="AC72" s="109">
        <v>54.28</v>
      </c>
      <c r="AD72" s="109">
        <v>5.9337320801291185</v>
      </c>
      <c r="AE72" s="109">
        <v>7.9990858187635698</v>
      </c>
      <c r="AF72" s="113">
        <v>7.3691967575534267</v>
      </c>
      <c r="AG72" s="153"/>
      <c r="AH72" s="341"/>
      <c r="AI72" s="210" t="s">
        <v>251</v>
      </c>
      <c r="AJ72" s="111">
        <v>73.819999999999993</v>
      </c>
      <c r="AK72" s="280">
        <v>3.9550000000000001</v>
      </c>
      <c r="AL72" s="280">
        <v>13.99</v>
      </c>
      <c r="AM72" s="280">
        <v>329.8</v>
      </c>
      <c r="AN72" s="280">
        <v>3.25</v>
      </c>
      <c r="AO72" s="280" t="s">
        <v>222</v>
      </c>
      <c r="AP72" s="131">
        <v>7.15</v>
      </c>
      <c r="AQ72" s="83"/>
      <c r="AR72" s="339"/>
      <c r="AS72" s="210" t="s">
        <v>221</v>
      </c>
      <c r="AT72" s="107">
        <v>65.599999999999994</v>
      </c>
      <c r="AU72" s="109">
        <v>73.2</v>
      </c>
      <c r="AV72" s="109">
        <v>57.8</v>
      </c>
      <c r="AW72" s="109">
        <v>76.400000000000006</v>
      </c>
      <c r="AX72" s="109">
        <v>63.4</v>
      </c>
      <c r="AY72" s="109">
        <v>61.1</v>
      </c>
      <c r="AZ72" s="113">
        <v>66.099999999999994</v>
      </c>
    </row>
    <row r="73" spans="1:52" x14ac:dyDescent="0.25">
      <c r="A73" s="339"/>
      <c r="B73" s="232" t="s">
        <v>248</v>
      </c>
      <c r="C73" s="118">
        <v>397.04</v>
      </c>
      <c r="D73" s="119">
        <v>99.160000000000011</v>
      </c>
      <c r="E73" s="119">
        <v>81.650000000000006</v>
      </c>
      <c r="F73" s="119">
        <v>17.510000000000002</v>
      </c>
      <c r="G73" s="121">
        <v>297.88</v>
      </c>
      <c r="H73" s="83"/>
      <c r="I73" s="339"/>
      <c r="J73" s="232" t="s">
        <v>248</v>
      </c>
      <c r="K73" s="118">
        <v>6190.2899999999991</v>
      </c>
      <c r="L73" s="119">
        <v>5470.11</v>
      </c>
      <c r="M73" s="119">
        <v>336.99</v>
      </c>
      <c r="N73" s="119">
        <v>383.19</v>
      </c>
      <c r="O73" s="119" t="s">
        <v>220</v>
      </c>
      <c r="P73" s="121" t="s">
        <v>220</v>
      </c>
      <c r="Q73" s="83"/>
      <c r="R73" s="339"/>
      <c r="S73" s="232" t="s">
        <v>248</v>
      </c>
      <c r="T73" s="87">
        <v>6</v>
      </c>
      <c r="U73" s="123">
        <v>8</v>
      </c>
      <c r="V73" s="123" t="s">
        <v>220</v>
      </c>
      <c r="W73" s="88" t="s">
        <v>220</v>
      </c>
      <c r="X73" s="153"/>
      <c r="Y73" s="339"/>
      <c r="Z73" s="232" t="s">
        <v>255</v>
      </c>
      <c r="AA73" s="87">
        <v>406.17</v>
      </c>
      <c r="AB73" s="123">
        <v>84.41</v>
      </c>
      <c r="AC73" s="123">
        <v>52.5</v>
      </c>
      <c r="AD73" s="123">
        <v>6.1550582268508256</v>
      </c>
      <c r="AE73" s="123">
        <v>8.2928562966473169</v>
      </c>
      <c r="AF73" s="88">
        <v>7.6190476190476186</v>
      </c>
      <c r="AG73" s="153"/>
      <c r="AH73" s="341"/>
      <c r="AI73" s="232" t="s">
        <v>253</v>
      </c>
      <c r="AJ73" s="125">
        <v>70.02</v>
      </c>
      <c r="AK73" s="281">
        <v>3.6739999999999999</v>
      </c>
      <c r="AL73" s="281">
        <v>13.46</v>
      </c>
      <c r="AM73" s="281">
        <v>314.10000000000002</v>
      </c>
      <c r="AN73" s="281">
        <v>3.0510000000000002</v>
      </c>
      <c r="AO73" s="281" t="s">
        <v>222</v>
      </c>
      <c r="AP73" s="133">
        <v>7.44</v>
      </c>
      <c r="AQ73" s="83"/>
      <c r="AR73" s="339"/>
      <c r="AS73" s="232" t="s">
        <v>248</v>
      </c>
      <c r="AT73" s="87">
        <v>62.6</v>
      </c>
      <c r="AU73" s="123">
        <v>64</v>
      </c>
      <c r="AV73" s="123">
        <v>53.6</v>
      </c>
      <c r="AW73" s="123">
        <v>77.8</v>
      </c>
      <c r="AX73" s="123">
        <v>63.4</v>
      </c>
      <c r="AY73" s="123">
        <v>57</v>
      </c>
      <c r="AZ73" s="88">
        <v>66.5</v>
      </c>
    </row>
    <row r="74" spans="1:52" x14ac:dyDescent="0.25">
      <c r="A74" s="339"/>
      <c r="B74" s="210" t="s">
        <v>251</v>
      </c>
      <c r="C74" s="100">
        <v>420.07000000000005</v>
      </c>
      <c r="D74" s="101">
        <v>100.10000000000001</v>
      </c>
      <c r="E74" s="101">
        <v>82.59</v>
      </c>
      <c r="F74" s="101">
        <v>17.510000000000002</v>
      </c>
      <c r="G74" s="103">
        <v>319.97000000000003</v>
      </c>
      <c r="H74" s="83"/>
      <c r="I74" s="339"/>
      <c r="J74" s="210" t="s">
        <v>251</v>
      </c>
      <c r="K74" s="100">
        <v>6441.3600000000006</v>
      </c>
      <c r="L74" s="101">
        <v>5718.67</v>
      </c>
      <c r="M74" s="101">
        <v>353.14</v>
      </c>
      <c r="N74" s="101">
        <v>369.55</v>
      </c>
      <c r="O74" s="101" t="s">
        <v>220</v>
      </c>
      <c r="P74" s="103" t="s">
        <v>220</v>
      </c>
      <c r="Q74" s="83"/>
      <c r="R74" s="339"/>
      <c r="S74" s="210" t="s">
        <v>251</v>
      </c>
      <c r="T74" s="107">
        <v>6</v>
      </c>
      <c r="U74" s="109">
        <v>8</v>
      </c>
      <c r="V74" s="109" t="s">
        <v>220</v>
      </c>
      <c r="W74" s="113" t="s">
        <v>220</v>
      </c>
      <c r="X74" s="153"/>
      <c r="Y74" s="339"/>
      <c r="Z74" s="210" t="s">
        <v>234</v>
      </c>
      <c r="AA74" s="107">
        <v>402.42</v>
      </c>
      <c r="AB74" s="109">
        <v>84.13</v>
      </c>
      <c r="AC74" s="109">
        <v>50</v>
      </c>
      <c r="AD74" s="109">
        <v>6.2124148899160083</v>
      </c>
      <c r="AE74" s="109">
        <v>8.3204564364673725</v>
      </c>
      <c r="AF74" s="113">
        <v>8</v>
      </c>
      <c r="AG74" s="153"/>
      <c r="AH74" s="341"/>
      <c r="AI74" s="210" t="s">
        <v>245</v>
      </c>
      <c r="AJ74" s="111">
        <v>68.930000000000007</v>
      </c>
      <c r="AK74" s="280">
        <v>3.6840000000000002</v>
      </c>
      <c r="AL74" s="280">
        <v>13.33</v>
      </c>
      <c r="AM74" s="280">
        <v>318.39999999999998</v>
      </c>
      <c r="AN74" s="280">
        <v>2.9980000000000002</v>
      </c>
      <c r="AO74" s="280" t="s">
        <v>222</v>
      </c>
      <c r="AP74" s="131">
        <v>7.51</v>
      </c>
      <c r="AQ74" s="83"/>
      <c r="AR74" s="339"/>
      <c r="AS74" s="210" t="s">
        <v>251</v>
      </c>
      <c r="AT74" s="107">
        <v>61.8</v>
      </c>
      <c r="AU74" s="109">
        <v>57.7</v>
      </c>
      <c r="AV74" s="109">
        <v>56.8</v>
      </c>
      <c r="AW74" s="109">
        <v>74.8</v>
      </c>
      <c r="AX74" s="109">
        <v>64</v>
      </c>
      <c r="AY74" s="109">
        <v>56.3</v>
      </c>
      <c r="AZ74" s="113">
        <v>68.3</v>
      </c>
    </row>
    <row r="75" spans="1:52" x14ac:dyDescent="0.25">
      <c r="A75" s="339"/>
      <c r="B75" s="232" t="s">
        <v>253</v>
      </c>
      <c r="C75" s="118">
        <v>456.11</v>
      </c>
      <c r="D75" s="119">
        <v>101.09</v>
      </c>
      <c r="E75" s="119">
        <v>83.58</v>
      </c>
      <c r="F75" s="119">
        <v>17.510000000000002</v>
      </c>
      <c r="G75" s="121">
        <v>355.02</v>
      </c>
      <c r="H75" s="83"/>
      <c r="I75" s="339"/>
      <c r="J75" s="232" t="s">
        <v>253</v>
      </c>
      <c r="K75" s="118">
        <v>6733.3</v>
      </c>
      <c r="L75" s="119">
        <v>5919.58</v>
      </c>
      <c r="M75" s="119">
        <v>420.59</v>
      </c>
      <c r="N75" s="119">
        <v>393.13</v>
      </c>
      <c r="O75" s="119" t="s">
        <v>220</v>
      </c>
      <c r="P75" s="121" t="s">
        <v>220</v>
      </c>
      <c r="Q75" s="83"/>
      <c r="R75" s="339"/>
      <c r="S75" s="232" t="s">
        <v>253</v>
      </c>
      <c r="T75" s="87">
        <v>6</v>
      </c>
      <c r="U75" s="123">
        <v>8</v>
      </c>
      <c r="V75" s="123" t="s">
        <v>220</v>
      </c>
      <c r="W75" s="88" t="s">
        <v>220</v>
      </c>
      <c r="X75" s="153"/>
      <c r="Y75" s="339"/>
      <c r="Z75" s="232" t="s">
        <v>221</v>
      </c>
      <c r="AA75" s="87">
        <v>405.12</v>
      </c>
      <c r="AB75" s="123">
        <v>86.27</v>
      </c>
      <c r="AC75" s="123">
        <v>50.89</v>
      </c>
      <c r="AD75" s="123">
        <v>6.1710110584518167</v>
      </c>
      <c r="AE75" s="123">
        <v>8.1140605077083574</v>
      </c>
      <c r="AF75" s="88">
        <v>7.8600903910394972</v>
      </c>
      <c r="AG75" s="153"/>
      <c r="AH75" s="341"/>
      <c r="AI75" s="232" t="s">
        <v>249</v>
      </c>
      <c r="AJ75" s="125">
        <v>66.64</v>
      </c>
      <c r="AK75" s="281">
        <v>3.6110000000000002</v>
      </c>
      <c r="AL75" s="281">
        <v>12.94</v>
      </c>
      <c r="AM75" s="281">
        <v>313.60000000000002</v>
      </c>
      <c r="AN75" s="281">
        <v>2.8690000000000002</v>
      </c>
      <c r="AO75" s="281" t="s">
        <v>222</v>
      </c>
      <c r="AP75" s="133">
        <v>7.69</v>
      </c>
      <c r="AQ75" s="83"/>
      <c r="AR75" s="339"/>
      <c r="AS75" s="232" t="s">
        <v>253</v>
      </c>
      <c r="AT75" s="87">
        <v>63.9</v>
      </c>
      <c r="AU75" s="123">
        <v>58.1</v>
      </c>
      <c r="AV75" s="123">
        <v>58.5</v>
      </c>
      <c r="AW75" s="123">
        <v>76.8</v>
      </c>
      <c r="AX75" s="123">
        <v>67.5</v>
      </c>
      <c r="AY75" s="123">
        <v>55.5</v>
      </c>
      <c r="AZ75" s="88">
        <v>72.900000000000006</v>
      </c>
    </row>
    <row r="76" spans="1:52" x14ac:dyDescent="0.25">
      <c r="A76" s="339"/>
      <c r="B76" s="210" t="s">
        <v>245</v>
      </c>
      <c r="C76" s="100">
        <v>463.82</v>
      </c>
      <c r="D76" s="101">
        <v>102.51</v>
      </c>
      <c r="E76" s="101">
        <v>85</v>
      </c>
      <c r="F76" s="101">
        <v>17.510000000000002</v>
      </c>
      <c r="G76" s="103">
        <v>361.31</v>
      </c>
      <c r="H76" s="83"/>
      <c r="I76" s="339"/>
      <c r="J76" s="210" t="s">
        <v>245</v>
      </c>
      <c r="K76" s="100">
        <v>6730.7900000000009</v>
      </c>
      <c r="L76" s="101">
        <v>5895.51</v>
      </c>
      <c r="M76" s="101">
        <v>398.76</v>
      </c>
      <c r="N76" s="101">
        <v>436.52</v>
      </c>
      <c r="O76" s="101" t="s">
        <v>220</v>
      </c>
      <c r="P76" s="103" t="s">
        <v>220</v>
      </c>
      <c r="Q76" s="83"/>
      <c r="R76" s="339"/>
      <c r="S76" s="210" t="s">
        <v>245</v>
      </c>
      <c r="T76" s="107">
        <v>6</v>
      </c>
      <c r="U76" s="109">
        <v>8</v>
      </c>
      <c r="V76" s="109" t="s">
        <v>220</v>
      </c>
      <c r="W76" s="113" t="s">
        <v>220</v>
      </c>
      <c r="X76" s="153"/>
      <c r="Y76" s="339"/>
      <c r="Z76" s="210" t="s">
        <v>248</v>
      </c>
      <c r="AA76" s="107">
        <v>406.09</v>
      </c>
      <c r="AB76" s="109">
        <v>89.06</v>
      </c>
      <c r="AC76" s="109">
        <v>54.09</v>
      </c>
      <c r="AD76" s="109">
        <v>6.1562707774138739</v>
      </c>
      <c r="AE76" s="109">
        <v>7.8598697507298452</v>
      </c>
      <c r="AF76" s="113">
        <v>7.3950822702902563</v>
      </c>
      <c r="AG76" s="153"/>
      <c r="AH76" s="341">
        <v>1925</v>
      </c>
      <c r="AI76" s="210" t="s">
        <v>247</v>
      </c>
      <c r="AJ76" s="111">
        <v>61.97</v>
      </c>
      <c r="AK76" s="280">
        <v>3.347</v>
      </c>
      <c r="AL76" s="280">
        <v>11.98</v>
      </c>
      <c r="AM76" s="280">
        <v>295.89999999999998</v>
      </c>
      <c r="AN76" s="280">
        <v>2.58</v>
      </c>
      <c r="AO76" s="280" t="s">
        <v>222</v>
      </c>
      <c r="AP76" s="131">
        <v>8.43</v>
      </c>
      <c r="AQ76" s="83"/>
      <c r="AR76" s="339"/>
      <c r="AS76" s="210" t="s">
        <v>245</v>
      </c>
      <c r="AT76" s="107">
        <v>64.7</v>
      </c>
      <c r="AU76" s="109">
        <v>59.7</v>
      </c>
      <c r="AV76" s="109">
        <v>60.2</v>
      </c>
      <c r="AW76" s="109">
        <v>76.8</v>
      </c>
      <c r="AX76" s="109">
        <v>67.599999999999994</v>
      </c>
      <c r="AY76" s="109">
        <v>56.9</v>
      </c>
      <c r="AZ76" s="113">
        <v>73.099999999999994</v>
      </c>
    </row>
    <row r="77" spans="1:52" x14ac:dyDescent="0.25">
      <c r="A77" s="339"/>
      <c r="B77" s="232" t="s">
        <v>249</v>
      </c>
      <c r="C77" s="118">
        <v>438.87</v>
      </c>
      <c r="D77" s="119">
        <v>103.62</v>
      </c>
      <c r="E77" s="119">
        <v>86.11</v>
      </c>
      <c r="F77" s="119">
        <v>17.510000000000002</v>
      </c>
      <c r="G77" s="121">
        <v>335.25</v>
      </c>
      <c r="H77" s="83"/>
      <c r="I77" s="339"/>
      <c r="J77" s="232" t="s">
        <v>249</v>
      </c>
      <c r="K77" s="118">
        <v>6547</v>
      </c>
      <c r="L77" s="119">
        <v>5811.84</v>
      </c>
      <c r="M77" s="119">
        <v>346.97</v>
      </c>
      <c r="N77" s="119">
        <v>388.19</v>
      </c>
      <c r="O77" s="119" t="s">
        <v>220</v>
      </c>
      <c r="P77" s="121" t="s">
        <v>220</v>
      </c>
      <c r="Q77" s="83"/>
      <c r="R77" s="339"/>
      <c r="S77" s="232" t="s">
        <v>249</v>
      </c>
      <c r="T77" s="87">
        <v>6</v>
      </c>
      <c r="U77" s="123">
        <v>8</v>
      </c>
      <c r="V77" s="123" t="s">
        <v>220</v>
      </c>
      <c r="W77" s="88" t="s">
        <v>220</v>
      </c>
      <c r="X77" s="153"/>
      <c r="Y77" s="339"/>
      <c r="Z77" s="232" t="s">
        <v>251</v>
      </c>
      <c r="AA77" s="87">
        <v>405</v>
      </c>
      <c r="AB77" s="123">
        <v>87.19</v>
      </c>
      <c r="AC77" s="123">
        <v>53.42</v>
      </c>
      <c r="AD77" s="123">
        <v>6.1728395061728394</v>
      </c>
      <c r="AE77" s="123">
        <v>8.02844362885652</v>
      </c>
      <c r="AF77" s="88">
        <v>7.4878322725570943</v>
      </c>
      <c r="AG77" s="153"/>
      <c r="AH77" s="341"/>
      <c r="AI77" s="232" t="s">
        <v>250</v>
      </c>
      <c r="AJ77" s="125">
        <v>61.72</v>
      </c>
      <c r="AK77" s="281">
        <v>3.2810000000000001</v>
      </c>
      <c r="AL77" s="281">
        <v>11.89</v>
      </c>
      <c r="AM77" s="281">
        <v>295</v>
      </c>
      <c r="AN77" s="281">
        <v>2.544</v>
      </c>
      <c r="AO77" s="281" t="s">
        <v>222</v>
      </c>
      <c r="AP77" s="133">
        <v>8.41</v>
      </c>
      <c r="AQ77" s="83"/>
      <c r="AR77" s="339"/>
      <c r="AS77" s="232" t="s">
        <v>249</v>
      </c>
      <c r="AT77" s="87">
        <v>64.8</v>
      </c>
      <c r="AU77" s="123">
        <v>61.6</v>
      </c>
      <c r="AV77" s="123">
        <v>57.3</v>
      </c>
      <c r="AW77" s="123">
        <v>76.8</v>
      </c>
      <c r="AX77" s="123">
        <v>68.099999999999994</v>
      </c>
      <c r="AY77" s="123">
        <v>57.9</v>
      </c>
      <c r="AZ77" s="88">
        <v>73.7</v>
      </c>
    </row>
    <row r="78" spans="1:52" x14ac:dyDescent="0.25">
      <c r="A78" s="339">
        <v>1927</v>
      </c>
      <c r="B78" s="210" t="s">
        <v>247</v>
      </c>
      <c r="C78" s="100">
        <v>425.34000000000003</v>
      </c>
      <c r="D78" s="101">
        <v>104.3</v>
      </c>
      <c r="E78" s="101">
        <v>86.77</v>
      </c>
      <c r="F78" s="101">
        <v>17.53</v>
      </c>
      <c r="G78" s="103">
        <v>321.04000000000002</v>
      </c>
      <c r="H78" s="83"/>
      <c r="I78" s="339">
        <v>1927</v>
      </c>
      <c r="J78" s="210" t="s">
        <v>247</v>
      </c>
      <c r="K78" s="100">
        <v>6410.8799999999992</v>
      </c>
      <c r="L78" s="101">
        <v>5503.78</v>
      </c>
      <c r="M78" s="101">
        <v>396.62</v>
      </c>
      <c r="N78" s="101">
        <v>510.48</v>
      </c>
      <c r="O78" s="101" t="s">
        <v>220</v>
      </c>
      <c r="P78" s="103" t="s">
        <v>220</v>
      </c>
      <c r="Q78" s="83"/>
      <c r="R78" s="339">
        <v>1927</v>
      </c>
      <c r="S78" s="210" t="s">
        <v>247</v>
      </c>
      <c r="T78" s="107">
        <v>6</v>
      </c>
      <c r="U78" s="109">
        <v>8</v>
      </c>
      <c r="V78" s="109" t="s">
        <v>220</v>
      </c>
      <c r="W78" s="113" t="s">
        <v>220</v>
      </c>
      <c r="X78" s="153"/>
      <c r="Y78" s="339"/>
      <c r="Z78" s="210" t="s">
        <v>253</v>
      </c>
      <c r="AA78" s="107">
        <v>416.87</v>
      </c>
      <c r="AB78" s="109">
        <v>84.42</v>
      </c>
      <c r="AC78" s="109">
        <v>53.6</v>
      </c>
      <c r="AD78" s="109">
        <v>5.9970734281670541</v>
      </c>
      <c r="AE78" s="109">
        <v>8.291873963515755</v>
      </c>
      <c r="AF78" s="113">
        <v>7.4626865671641793</v>
      </c>
      <c r="AG78" s="153"/>
      <c r="AH78" s="341"/>
      <c r="AI78" s="210" t="s">
        <v>232</v>
      </c>
      <c r="AJ78" s="111">
        <v>62.49</v>
      </c>
      <c r="AK78" s="280">
        <v>3.2450000000000001</v>
      </c>
      <c r="AL78" s="280">
        <v>12.04</v>
      </c>
      <c r="AM78" s="280">
        <v>298.7</v>
      </c>
      <c r="AN78" s="280">
        <v>2.5449999999999999</v>
      </c>
      <c r="AO78" s="280" t="s">
        <v>222</v>
      </c>
      <c r="AP78" s="131">
        <v>8.2899999999999991</v>
      </c>
      <c r="AQ78" s="83"/>
      <c r="AR78" s="339">
        <v>1933</v>
      </c>
      <c r="AS78" s="210" t="s">
        <v>247</v>
      </c>
      <c r="AT78" s="107">
        <v>67.599999999999994</v>
      </c>
      <c r="AU78" s="109">
        <v>65.400000000000006</v>
      </c>
      <c r="AV78" s="109">
        <v>57.2</v>
      </c>
      <c r="AW78" s="109">
        <v>75.7</v>
      </c>
      <c r="AX78" s="109">
        <v>73</v>
      </c>
      <c r="AY78" s="109">
        <v>59.6</v>
      </c>
      <c r="AZ78" s="113">
        <v>73.8</v>
      </c>
    </row>
    <row r="79" spans="1:52" x14ac:dyDescent="0.25">
      <c r="A79" s="339"/>
      <c r="B79" s="232" t="s">
        <v>250</v>
      </c>
      <c r="C79" s="118">
        <v>428.98</v>
      </c>
      <c r="D79" s="119">
        <v>104.72999999999999</v>
      </c>
      <c r="E79" s="119">
        <v>87.19</v>
      </c>
      <c r="F79" s="119">
        <v>17.54</v>
      </c>
      <c r="G79" s="121">
        <v>324.25</v>
      </c>
      <c r="H79" s="83"/>
      <c r="I79" s="339"/>
      <c r="J79" s="232" t="s">
        <v>250</v>
      </c>
      <c r="K79" s="118">
        <v>6434.32</v>
      </c>
      <c r="L79" s="119">
        <v>5502.29</v>
      </c>
      <c r="M79" s="119">
        <v>435.76</v>
      </c>
      <c r="N79" s="119">
        <v>496.27</v>
      </c>
      <c r="O79" s="119" t="s">
        <v>220</v>
      </c>
      <c r="P79" s="121" t="s">
        <v>220</v>
      </c>
      <c r="Q79" s="83"/>
      <c r="R79" s="339"/>
      <c r="S79" s="232" t="s">
        <v>250</v>
      </c>
      <c r="T79" s="87">
        <v>6</v>
      </c>
      <c r="U79" s="123">
        <v>8</v>
      </c>
      <c r="V79" s="123" t="s">
        <v>220</v>
      </c>
      <c r="W79" s="88" t="s">
        <v>220</v>
      </c>
      <c r="X79" s="153"/>
      <c r="Y79" s="339"/>
      <c r="Z79" s="232" t="s">
        <v>245</v>
      </c>
      <c r="AA79" s="87">
        <v>433.97</v>
      </c>
      <c r="AB79" s="123">
        <v>84.91</v>
      </c>
      <c r="AC79" s="123">
        <v>51.87</v>
      </c>
      <c r="AD79" s="123">
        <v>5.7607668732861717</v>
      </c>
      <c r="AE79" s="123">
        <v>8.2440230832646328</v>
      </c>
      <c r="AF79" s="88">
        <v>7.7115866589550803</v>
      </c>
      <c r="AG79" s="153"/>
      <c r="AH79" s="341"/>
      <c r="AI79" s="232" t="s">
        <v>254</v>
      </c>
      <c r="AJ79" s="125">
        <v>61.97</v>
      </c>
      <c r="AK79" s="281">
        <v>3.218</v>
      </c>
      <c r="AL79" s="281">
        <v>11.99</v>
      </c>
      <c r="AM79" s="281">
        <v>297.39999999999998</v>
      </c>
      <c r="AN79" s="281">
        <v>2.5459999999999998</v>
      </c>
      <c r="AO79" s="281" t="s">
        <v>222</v>
      </c>
      <c r="AP79" s="133">
        <v>8.34</v>
      </c>
      <c r="AQ79" s="83"/>
      <c r="AR79" s="339"/>
      <c r="AS79" s="232" t="s">
        <v>250</v>
      </c>
      <c r="AT79" s="87">
        <v>68.400000000000006</v>
      </c>
      <c r="AU79" s="123">
        <v>65.5</v>
      </c>
      <c r="AV79" s="123">
        <v>60.1</v>
      </c>
      <c r="AW79" s="123">
        <v>76.8</v>
      </c>
      <c r="AX79" s="123">
        <v>73</v>
      </c>
      <c r="AY79" s="123">
        <v>61</v>
      </c>
      <c r="AZ79" s="88">
        <v>74.900000000000006</v>
      </c>
    </row>
    <row r="80" spans="1:52" x14ac:dyDescent="0.25">
      <c r="A80" s="339"/>
      <c r="B80" s="210" t="s">
        <v>232</v>
      </c>
      <c r="C80" s="100">
        <v>405.17</v>
      </c>
      <c r="D80" s="101">
        <v>104.93</v>
      </c>
      <c r="E80" s="101">
        <v>87.39</v>
      </c>
      <c r="F80" s="101">
        <v>17.54</v>
      </c>
      <c r="G80" s="103">
        <v>300.24</v>
      </c>
      <c r="H80" s="83"/>
      <c r="I80" s="339"/>
      <c r="J80" s="210" t="s">
        <v>232</v>
      </c>
      <c r="K80" s="100">
        <v>6293.37</v>
      </c>
      <c r="L80" s="101">
        <v>5476.03</v>
      </c>
      <c r="M80" s="101">
        <v>434.5</v>
      </c>
      <c r="N80" s="101">
        <v>382.84</v>
      </c>
      <c r="O80" s="101" t="s">
        <v>220</v>
      </c>
      <c r="P80" s="103" t="s">
        <v>220</v>
      </c>
      <c r="Q80" s="83"/>
      <c r="R80" s="339"/>
      <c r="S80" s="210" t="s">
        <v>232</v>
      </c>
      <c r="T80" s="107">
        <v>6</v>
      </c>
      <c r="U80" s="109">
        <v>8</v>
      </c>
      <c r="V80" s="109" t="s">
        <v>220</v>
      </c>
      <c r="W80" s="113" t="s">
        <v>220</v>
      </c>
      <c r="X80" s="153"/>
      <c r="Y80" s="339"/>
      <c r="Z80" s="210" t="s">
        <v>249</v>
      </c>
      <c r="AA80" s="107">
        <v>435.83</v>
      </c>
      <c r="AB80" s="109">
        <v>84.62</v>
      </c>
      <c r="AC80" s="109" t="s">
        <v>222</v>
      </c>
      <c r="AD80" s="109">
        <v>5.7361815386733364</v>
      </c>
      <c r="AE80" s="109">
        <v>8.2722760576695809</v>
      </c>
      <c r="AF80" s="113" t="s">
        <v>222</v>
      </c>
      <c r="AG80" s="153"/>
      <c r="AH80" s="341"/>
      <c r="AI80" s="210" t="s">
        <v>255</v>
      </c>
      <c r="AJ80" s="111">
        <v>61.47</v>
      </c>
      <c r="AK80" s="280">
        <v>3.1859999999999999</v>
      </c>
      <c r="AL80" s="280">
        <v>11.9</v>
      </c>
      <c r="AM80" s="280">
        <v>298.39999999999998</v>
      </c>
      <c r="AN80" s="280">
        <v>2.5030000000000001</v>
      </c>
      <c r="AO80" s="280" t="s">
        <v>222</v>
      </c>
      <c r="AP80" s="131">
        <v>8.39</v>
      </c>
      <c r="AQ80" s="83"/>
      <c r="AR80" s="339"/>
      <c r="AS80" s="210" t="s">
        <v>232</v>
      </c>
      <c r="AT80" s="107">
        <v>67</v>
      </c>
      <c r="AU80" s="109">
        <v>61.7</v>
      </c>
      <c r="AV80" s="109">
        <v>58</v>
      </c>
      <c r="AW80" s="109">
        <v>75.5</v>
      </c>
      <c r="AX80" s="109">
        <v>73.599999999999994</v>
      </c>
      <c r="AY80" s="109">
        <v>58.3</v>
      </c>
      <c r="AZ80" s="113">
        <v>76.2</v>
      </c>
    </row>
    <row r="81" spans="1:52" x14ac:dyDescent="0.25">
      <c r="A81" s="339"/>
      <c r="B81" s="232" t="s">
        <v>254</v>
      </c>
      <c r="C81" s="118">
        <v>395.99</v>
      </c>
      <c r="D81" s="119">
        <v>105.00999999999999</v>
      </c>
      <c r="E81" s="119">
        <v>87.47</v>
      </c>
      <c r="F81" s="119">
        <v>17.54</v>
      </c>
      <c r="G81" s="121">
        <v>290.98</v>
      </c>
      <c r="H81" s="83"/>
      <c r="I81" s="339"/>
      <c r="J81" s="232" t="s">
        <v>254</v>
      </c>
      <c r="K81" s="118">
        <v>6277.62</v>
      </c>
      <c r="L81" s="119">
        <v>5434.42</v>
      </c>
      <c r="M81" s="119">
        <v>454.94</v>
      </c>
      <c r="N81" s="119">
        <v>388.26</v>
      </c>
      <c r="O81" s="119" t="s">
        <v>220</v>
      </c>
      <c r="P81" s="121" t="s">
        <v>220</v>
      </c>
      <c r="Q81" s="83"/>
      <c r="R81" s="339"/>
      <c r="S81" s="232" t="s">
        <v>254</v>
      </c>
      <c r="T81" s="87">
        <v>6</v>
      </c>
      <c r="U81" s="123">
        <v>8</v>
      </c>
      <c r="V81" s="123" t="s">
        <v>220</v>
      </c>
      <c r="W81" s="88" t="s">
        <v>220</v>
      </c>
      <c r="X81" s="153"/>
      <c r="Y81" s="339">
        <v>1930</v>
      </c>
      <c r="Z81" s="232" t="s">
        <v>247</v>
      </c>
      <c r="AA81" s="87">
        <v>440.42</v>
      </c>
      <c r="AB81" s="123">
        <v>83.51</v>
      </c>
      <c r="AC81" s="123">
        <v>51.5</v>
      </c>
      <c r="AD81" s="123">
        <v>5.676399800190727</v>
      </c>
      <c r="AE81" s="123">
        <v>8.3822296730930415</v>
      </c>
      <c r="AF81" s="88">
        <v>7.766990291262136</v>
      </c>
      <c r="AG81" s="153"/>
      <c r="AH81" s="341"/>
      <c r="AI81" s="232" t="s">
        <v>234</v>
      </c>
      <c r="AJ81" s="125">
        <v>58.47</v>
      </c>
      <c r="AK81" s="281">
        <v>2.79</v>
      </c>
      <c r="AL81" s="281">
        <v>11.35</v>
      </c>
      <c r="AM81" s="281">
        <v>284.39999999999998</v>
      </c>
      <c r="AN81" s="281">
        <v>2.2519999999999998</v>
      </c>
      <c r="AO81" s="281" t="s">
        <v>222</v>
      </c>
      <c r="AP81" s="133">
        <v>8.84</v>
      </c>
      <c r="AQ81" s="83"/>
      <c r="AR81" s="339"/>
      <c r="AS81" s="232" t="s">
        <v>254</v>
      </c>
      <c r="AT81" s="87">
        <v>66.3</v>
      </c>
      <c r="AU81" s="123">
        <v>62.1</v>
      </c>
      <c r="AV81" s="123">
        <v>56.2</v>
      </c>
      <c r="AW81" s="123">
        <v>75.2</v>
      </c>
      <c r="AX81" s="123">
        <v>72.7</v>
      </c>
      <c r="AY81" s="123">
        <v>57.6</v>
      </c>
      <c r="AZ81" s="88">
        <v>76.099999999999994</v>
      </c>
    </row>
    <row r="82" spans="1:52" x14ac:dyDescent="0.25">
      <c r="A82" s="339"/>
      <c r="B82" s="210" t="s">
        <v>255</v>
      </c>
      <c r="C82" s="100">
        <v>502.59000000000003</v>
      </c>
      <c r="D82" s="101">
        <v>105.16</v>
      </c>
      <c r="E82" s="101">
        <v>87.61</v>
      </c>
      <c r="F82" s="101">
        <v>17.55</v>
      </c>
      <c r="G82" s="103">
        <v>397.43</v>
      </c>
      <c r="H82" s="83"/>
      <c r="I82" s="339"/>
      <c r="J82" s="210" t="s">
        <v>255</v>
      </c>
      <c r="K82" s="100">
        <v>7471.15</v>
      </c>
      <c r="L82" s="101">
        <v>5337.32</v>
      </c>
      <c r="M82" s="101">
        <v>1057.04</v>
      </c>
      <c r="N82" s="101">
        <v>1076.79</v>
      </c>
      <c r="O82" s="101" t="s">
        <v>220</v>
      </c>
      <c r="P82" s="103" t="s">
        <v>220</v>
      </c>
      <c r="Q82" s="83"/>
      <c r="R82" s="339"/>
      <c r="S82" s="210" t="s">
        <v>255</v>
      </c>
      <c r="T82" s="107">
        <v>6</v>
      </c>
      <c r="U82" s="109">
        <v>8</v>
      </c>
      <c r="V82" s="109" t="s">
        <v>220</v>
      </c>
      <c r="W82" s="113" t="s">
        <v>220</v>
      </c>
      <c r="X82" s="153"/>
      <c r="Y82" s="339"/>
      <c r="Z82" s="210" t="s">
        <v>250</v>
      </c>
      <c r="AA82" s="107">
        <v>410</v>
      </c>
      <c r="AB82" s="109">
        <v>83.14</v>
      </c>
      <c r="AC82" s="109">
        <v>51.58</v>
      </c>
      <c r="AD82" s="109">
        <v>6.0975609756097562</v>
      </c>
      <c r="AE82" s="109">
        <v>8.4195333172961266</v>
      </c>
      <c r="AF82" s="113">
        <v>7.7549437766576199</v>
      </c>
      <c r="AG82" s="153"/>
      <c r="AH82" s="341"/>
      <c r="AI82" s="210" t="s">
        <v>221</v>
      </c>
      <c r="AJ82" s="111">
        <v>56.74</v>
      </c>
      <c r="AK82" s="280">
        <v>2.6779999999999999</v>
      </c>
      <c r="AL82" s="280">
        <v>11.03</v>
      </c>
      <c r="AM82" s="280">
        <v>276</v>
      </c>
      <c r="AN82" s="280">
        <v>2.08</v>
      </c>
      <c r="AO82" s="280" t="s">
        <v>222</v>
      </c>
      <c r="AP82" s="131">
        <v>9.06</v>
      </c>
      <c r="AQ82" s="83"/>
      <c r="AR82" s="339"/>
      <c r="AS82" s="210" t="s">
        <v>255</v>
      </c>
      <c r="AT82" s="107">
        <v>64.900000000000006</v>
      </c>
      <c r="AU82" s="109">
        <v>59.3</v>
      </c>
      <c r="AV82" s="109">
        <v>55.2</v>
      </c>
      <c r="AW82" s="109">
        <v>75.099999999999994</v>
      </c>
      <c r="AX82" s="109">
        <v>71.8</v>
      </c>
      <c r="AY82" s="109">
        <v>57.4</v>
      </c>
      <c r="AZ82" s="113">
        <v>74.8</v>
      </c>
    </row>
    <row r="83" spans="1:52" x14ac:dyDescent="0.25">
      <c r="A83" s="339"/>
      <c r="B83" s="232" t="s">
        <v>234</v>
      </c>
      <c r="C83" s="118">
        <v>491.33</v>
      </c>
      <c r="D83" s="119">
        <v>105.32</v>
      </c>
      <c r="E83" s="119">
        <v>87.77</v>
      </c>
      <c r="F83" s="119">
        <v>17.55</v>
      </c>
      <c r="G83" s="121">
        <v>386.01</v>
      </c>
      <c r="H83" s="83"/>
      <c r="I83" s="339"/>
      <c r="J83" s="232" t="s">
        <v>234</v>
      </c>
      <c r="K83" s="118">
        <v>6858.46</v>
      </c>
      <c r="L83" s="119">
        <v>5294.79</v>
      </c>
      <c r="M83" s="119">
        <v>1031.45</v>
      </c>
      <c r="N83" s="119">
        <v>532.22</v>
      </c>
      <c r="O83" s="119" t="s">
        <v>220</v>
      </c>
      <c r="P83" s="121" t="s">
        <v>220</v>
      </c>
      <c r="Q83" s="83"/>
      <c r="R83" s="339"/>
      <c r="S83" s="232" t="s">
        <v>234</v>
      </c>
      <c r="T83" s="87">
        <v>6</v>
      </c>
      <c r="U83" s="123">
        <v>8</v>
      </c>
      <c r="V83" s="123" t="s">
        <v>220</v>
      </c>
      <c r="W83" s="88" t="s">
        <v>220</v>
      </c>
      <c r="X83" s="153"/>
      <c r="Y83" s="339"/>
      <c r="Z83" s="232" t="s">
        <v>232</v>
      </c>
      <c r="AA83" s="87">
        <v>413.13</v>
      </c>
      <c r="AB83" s="123">
        <v>85.47</v>
      </c>
      <c r="AC83" s="123">
        <v>54</v>
      </c>
      <c r="AD83" s="123">
        <v>6.0513639774405155</v>
      </c>
      <c r="AE83" s="123">
        <v>8.1900081900081894</v>
      </c>
      <c r="AF83" s="88">
        <v>7.4074074074074074</v>
      </c>
      <c r="AG83" s="153"/>
      <c r="AH83" s="341"/>
      <c r="AI83" s="232" t="s">
        <v>248</v>
      </c>
      <c r="AJ83" s="125">
        <v>55.82</v>
      </c>
      <c r="AK83" s="281">
        <v>2.6269999999999998</v>
      </c>
      <c r="AL83" s="281">
        <v>10.84</v>
      </c>
      <c r="AM83" s="281">
        <v>271.2</v>
      </c>
      <c r="AN83" s="281">
        <v>2.0449999999999999</v>
      </c>
      <c r="AO83" s="281" t="s">
        <v>222</v>
      </c>
      <c r="AP83" s="133">
        <v>9.23</v>
      </c>
      <c r="AQ83" s="83"/>
      <c r="AR83" s="339"/>
      <c r="AS83" s="232" t="s">
        <v>234</v>
      </c>
      <c r="AT83" s="87">
        <v>66.099999999999994</v>
      </c>
      <c r="AU83" s="123">
        <v>61.1</v>
      </c>
      <c r="AV83" s="123">
        <v>57.8</v>
      </c>
      <c r="AW83" s="123">
        <v>75.099999999999994</v>
      </c>
      <c r="AX83" s="123">
        <v>72</v>
      </c>
      <c r="AY83" s="123">
        <v>58.7</v>
      </c>
      <c r="AZ83" s="88">
        <v>75.3</v>
      </c>
    </row>
    <row r="84" spans="1:52" x14ac:dyDescent="0.25">
      <c r="A84" s="339"/>
      <c r="B84" s="210" t="s">
        <v>221</v>
      </c>
      <c r="C84" s="100">
        <v>489.86</v>
      </c>
      <c r="D84" s="101">
        <v>105.41</v>
      </c>
      <c r="E84" s="101">
        <v>87.85</v>
      </c>
      <c r="F84" s="101">
        <v>17.559999999999999</v>
      </c>
      <c r="G84" s="103">
        <v>384.45</v>
      </c>
      <c r="H84" s="83"/>
      <c r="I84" s="339"/>
      <c r="J84" s="210" t="s">
        <v>221</v>
      </c>
      <c r="K84" s="100">
        <v>7063.1100000000006</v>
      </c>
      <c r="L84" s="101">
        <v>5522.06</v>
      </c>
      <c r="M84" s="101">
        <v>1074.55</v>
      </c>
      <c r="N84" s="101">
        <v>466.5</v>
      </c>
      <c r="O84" s="101" t="s">
        <v>220</v>
      </c>
      <c r="P84" s="103" t="s">
        <v>220</v>
      </c>
      <c r="Q84" s="83"/>
      <c r="R84" s="339"/>
      <c r="S84" s="210" t="s">
        <v>221</v>
      </c>
      <c r="T84" s="107">
        <v>6</v>
      </c>
      <c r="U84" s="109">
        <v>8</v>
      </c>
      <c r="V84" s="109" t="s">
        <v>220</v>
      </c>
      <c r="W84" s="113" t="s">
        <v>220</v>
      </c>
      <c r="X84" s="153"/>
      <c r="Y84" s="339"/>
      <c r="Z84" s="210" t="s">
        <v>254</v>
      </c>
      <c r="AA84" s="107">
        <v>422.52</v>
      </c>
      <c r="AB84" s="109">
        <v>86.6</v>
      </c>
      <c r="AC84" s="109">
        <v>54.62</v>
      </c>
      <c r="AD84" s="109">
        <v>5.9168796743349432</v>
      </c>
      <c r="AE84" s="109">
        <v>8.0831408775981526</v>
      </c>
      <c r="AF84" s="113">
        <v>7.3233247894544125</v>
      </c>
      <c r="AG84" s="153"/>
      <c r="AH84" s="341"/>
      <c r="AI84" s="210" t="s">
        <v>251</v>
      </c>
      <c r="AJ84" s="111">
        <v>56.19</v>
      </c>
      <c r="AK84" s="280">
        <v>2.6579999999999999</v>
      </c>
      <c r="AL84" s="280">
        <v>10.86</v>
      </c>
      <c r="AM84" s="280">
        <v>272.8</v>
      </c>
      <c r="AN84" s="280">
        <v>2.2919999999999998</v>
      </c>
      <c r="AO84" s="280" t="s">
        <v>222</v>
      </c>
      <c r="AP84" s="131">
        <v>9.2100000000000009</v>
      </c>
      <c r="AQ84" s="83"/>
      <c r="AR84" s="339"/>
      <c r="AS84" s="210" t="s">
        <v>221</v>
      </c>
      <c r="AT84" s="107">
        <v>63.7</v>
      </c>
      <c r="AU84" s="109">
        <v>58.1</v>
      </c>
      <c r="AV84" s="109">
        <v>54</v>
      </c>
      <c r="AW84" s="109">
        <v>75.099999999999994</v>
      </c>
      <c r="AX84" s="109">
        <v>70.5</v>
      </c>
      <c r="AY84" s="109">
        <v>57.4</v>
      </c>
      <c r="AZ84" s="113">
        <v>74.3</v>
      </c>
    </row>
    <row r="85" spans="1:52" x14ac:dyDescent="0.25">
      <c r="A85" s="339"/>
      <c r="B85" s="232" t="s">
        <v>248</v>
      </c>
      <c r="C85" s="118">
        <v>491.08</v>
      </c>
      <c r="D85" s="119">
        <v>105.51</v>
      </c>
      <c r="E85" s="119">
        <v>87.95</v>
      </c>
      <c r="F85" s="119">
        <v>17.559999999999999</v>
      </c>
      <c r="G85" s="121">
        <v>385.57</v>
      </c>
      <c r="H85" s="83"/>
      <c r="I85" s="339"/>
      <c r="J85" s="232" t="s">
        <v>248</v>
      </c>
      <c r="K85" s="118">
        <v>7059.89</v>
      </c>
      <c r="L85" s="119">
        <v>5628.12</v>
      </c>
      <c r="M85" s="119">
        <v>953.01</v>
      </c>
      <c r="N85" s="119">
        <v>478.76</v>
      </c>
      <c r="O85" s="119" t="s">
        <v>220</v>
      </c>
      <c r="P85" s="121" t="s">
        <v>220</v>
      </c>
      <c r="Q85" s="83"/>
      <c r="R85" s="339"/>
      <c r="S85" s="232" t="s">
        <v>248</v>
      </c>
      <c r="T85" s="87">
        <v>6</v>
      </c>
      <c r="U85" s="123">
        <v>8</v>
      </c>
      <c r="V85" s="123" t="s">
        <v>220</v>
      </c>
      <c r="W85" s="88" t="s">
        <v>220</v>
      </c>
      <c r="X85" s="153"/>
      <c r="Y85" s="339"/>
      <c r="Z85" s="232" t="s">
        <v>255</v>
      </c>
      <c r="AA85" s="87">
        <v>434.19</v>
      </c>
      <c r="AB85" s="123">
        <v>88.18</v>
      </c>
      <c r="AC85" s="123">
        <v>54.5</v>
      </c>
      <c r="AD85" s="123">
        <v>5.7578479467514221</v>
      </c>
      <c r="AE85" s="123">
        <v>7.9383080063506455</v>
      </c>
      <c r="AF85" s="88">
        <v>7.3394495412844041</v>
      </c>
      <c r="AG85" s="153"/>
      <c r="AH85" s="341"/>
      <c r="AI85" s="232" t="s">
        <v>253</v>
      </c>
      <c r="AJ85" s="125">
        <v>56.35</v>
      </c>
      <c r="AK85" s="281">
        <v>2.512</v>
      </c>
      <c r="AL85" s="281">
        <v>10.87</v>
      </c>
      <c r="AM85" s="281">
        <v>273.10000000000002</v>
      </c>
      <c r="AN85" s="281">
        <v>2.2490000000000001</v>
      </c>
      <c r="AO85" s="281" t="s">
        <v>222</v>
      </c>
      <c r="AP85" s="133">
        <v>9.19</v>
      </c>
      <c r="AQ85" s="83"/>
      <c r="AR85" s="339"/>
      <c r="AS85" s="232" t="s">
        <v>248</v>
      </c>
      <c r="AT85" s="87">
        <v>60.7</v>
      </c>
      <c r="AU85" s="123">
        <v>49.3</v>
      </c>
      <c r="AV85" s="123">
        <v>55.6</v>
      </c>
      <c r="AW85" s="123">
        <v>74.900000000000006</v>
      </c>
      <c r="AX85" s="123">
        <v>68.5</v>
      </c>
      <c r="AY85" s="123">
        <v>55.8</v>
      </c>
      <c r="AZ85" s="88">
        <v>73.400000000000006</v>
      </c>
    </row>
    <row r="86" spans="1:52" x14ac:dyDescent="0.25">
      <c r="A86" s="339"/>
      <c r="B86" s="210" t="s">
        <v>251</v>
      </c>
      <c r="C86" s="100">
        <v>489.17</v>
      </c>
      <c r="D86" s="101">
        <v>105.62</v>
      </c>
      <c r="E86" s="101">
        <v>88.06</v>
      </c>
      <c r="F86" s="101">
        <v>17.559999999999999</v>
      </c>
      <c r="G86" s="103">
        <v>383.55</v>
      </c>
      <c r="H86" s="83"/>
      <c r="I86" s="339"/>
      <c r="J86" s="210" t="s">
        <v>251</v>
      </c>
      <c r="K86" s="100">
        <v>7090.4100000000008</v>
      </c>
      <c r="L86" s="101">
        <v>5763.33</v>
      </c>
      <c r="M86" s="101">
        <v>805.19</v>
      </c>
      <c r="N86" s="101">
        <v>521.89</v>
      </c>
      <c r="O86" s="101" t="s">
        <v>220</v>
      </c>
      <c r="P86" s="103" t="s">
        <v>220</v>
      </c>
      <c r="Q86" s="83"/>
      <c r="R86" s="339"/>
      <c r="S86" s="210" t="s">
        <v>251</v>
      </c>
      <c r="T86" s="107">
        <v>6</v>
      </c>
      <c r="U86" s="109">
        <v>8</v>
      </c>
      <c r="V86" s="109" t="s">
        <v>220</v>
      </c>
      <c r="W86" s="113" t="s">
        <v>220</v>
      </c>
      <c r="X86" s="153"/>
      <c r="Y86" s="339"/>
      <c r="Z86" s="210" t="s">
        <v>234</v>
      </c>
      <c r="AA86" s="107">
        <v>442.42</v>
      </c>
      <c r="AB86" s="109">
        <v>89.41</v>
      </c>
      <c r="AC86" s="109">
        <v>55.69</v>
      </c>
      <c r="AD86" s="109">
        <v>5.6507391166764611</v>
      </c>
      <c r="AE86" s="109">
        <v>7.8291018901688849</v>
      </c>
      <c r="AF86" s="113">
        <v>7.1826180642844317</v>
      </c>
      <c r="AG86" s="153"/>
      <c r="AH86" s="341"/>
      <c r="AI86" s="210" t="s">
        <v>245</v>
      </c>
      <c r="AJ86" s="111">
        <v>56.43</v>
      </c>
      <c r="AK86" s="280">
        <v>2.246</v>
      </c>
      <c r="AL86" s="280">
        <v>10.89</v>
      </c>
      <c r="AM86" s="280">
        <v>273.8</v>
      </c>
      <c r="AN86" s="280">
        <v>2.2599999999999998</v>
      </c>
      <c r="AO86" s="280" t="s">
        <v>222</v>
      </c>
      <c r="AP86" s="131">
        <v>9.17</v>
      </c>
      <c r="AQ86" s="83"/>
      <c r="AR86" s="339"/>
      <c r="AS86" s="210" t="s">
        <v>251</v>
      </c>
      <c r="AT86" s="107">
        <v>60.7</v>
      </c>
      <c r="AU86" s="109">
        <v>48</v>
      </c>
      <c r="AV86" s="109">
        <v>58.2</v>
      </c>
      <c r="AW86" s="109">
        <v>75.2</v>
      </c>
      <c r="AX86" s="109">
        <v>67.599999999999994</v>
      </c>
      <c r="AY86" s="109">
        <v>56.7</v>
      </c>
      <c r="AZ86" s="113">
        <v>73.2</v>
      </c>
    </row>
    <row r="87" spans="1:52" x14ac:dyDescent="0.25">
      <c r="A87" s="339"/>
      <c r="B87" s="232" t="s">
        <v>253</v>
      </c>
      <c r="C87" s="118">
        <v>488.26</v>
      </c>
      <c r="D87" s="119">
        <v>105.80000000000001</v>
      </c>
      <c r="E87" s="119">
        <v>88.23</v>
      </c>
      <c r="F87" s="119">
        <v>17.57</v>
      </c>
      <c r="G87" s="121">
        <v>382.46</v>
      </c>
      <c r="H87" s="83"/>
      <c r="I87" s="339"/>
      <c r="J87" s="232" t="s">
        <v>253</v>
      </c>
      <c r="K87" s="118">
        <v>7164.7599999999993</v>
      </c>
      <c r="L87" s="119">
        <v>5793.21</v>
      </c>
      <c r="M87" s="119">
        <v>798.69</v>
      </c>
      <c r="N87" s="119">
        <v>572.86</v>
      </c>
      <c r="O87" s="119" t="s">
        <v>220</v>
      </c>
      <c r="P87" s="121" t="s">
        <v>220</v>
      </c>
      <c r="Q87" s="83"/>
      <c r="R87" s="339"/>
      <c r="S87" s="232" t="s">
        <v>253</v>
      </c>
      <c r="T87" s="87">
        <v>6</v>
      </c>
      <c r="U87" s="123">
        <v>8</v>
      </c>
      <c r="V87" s="123" t="s">
        <v>220</v>
      </c>
      <c r="W87" s="88" t="s">
        <v>220</v>
      </c>
      <c r="X87" s="153"/>
      <c r="Y87" s="339"/>
      <c r="Z87" s="232" t="s">
        <v>221</v>
      </c>
      <c r="AA87" s="87">
        <v>447</v>
      </c>
      <c r="AB87" s="123">
        <v>90.59</v>
      </c>
      <c r="AC87" s="123">
        <v>56</v>
      </c>
      <c r="AD87" s="123">
        <v>5.592841163310962</v>
      </c>
      <c r="AE87" s="123">
        <v>7.7271221989182024</v>
      </c>
      <c r="AF87" s="88">
        <v>7.1428571428571432</v>
      </c>
      <c r="AG87" s="153"/>
      <c r="AH87" s="341"/>
      <c r="AI87" s="232" t="s">
        <v>249</v>
      </c>
      <c r="AJ87" s="125">
        <v>56.41</v>
      </c>
      <c r="AK87" s="281">
        <v>2.1110000000000002</v>
      </c>
      <c r="AL87" s="281">
        <v>10.89</v>
      </c>
      <c r="AM87" s="281">
        <v>273.8</v>
      </c>
      <c r="AN87" s="281">
        <v>2.2789999999999999</v>
      </c>
      <c r="AO87" s="281" t="s">
        <v>222</v>
      </c>
      <c r="AP87" s="133">
        <v>9.17</v>
      </c>
      <c r="AQ87" s="83"/>
      <c r="AR87" s="339"/>
      <c r="AS87" s="232" t="s">
        <v>253</v>
      </c>
      <c r="AT87" s="87">
        <v>61.5</v>
      </c>
      <c r="AU87" s="123">
        <v>49.9</v>
      </c>
      <c r="AV87" s="123">
        <v>57.5</v>
      </c>
      <c r="AW87" s="123">
        <v>75.2</v>
      </c>
      <c r="AX87" s="123">
        <v>68.8</v>
      </c>
      <c r="AY87" s="123">
        <v>57.7</v>
      </c>
      <c r="AZ87" s="88">
        <v>72.900000000000006</v>
      </c>
    </row>
    <row r="88" spans="1:52" x14ac:dyDescent="0.25">
      <c r="A88" s="339"/>
      <c r="B88" s="210" t="s">
        <v>245</v>
      </c>
      <c r="C88" s="100">
        <v>475.01</v>
      </c>
      <c r="D88" s="101">
        <v>106.06</v>
      </c>
      <c r="E88" s="101">
        <v>88.49</v>
      </c>
      <c r="F88" s="101">
        <v>17.57</v>
      </c>
      <c r="G88" s="103">
        <v>368.95</v>
      </c>
      <c r="H88" s="83"/>
      <c r="I88" s="339"/>
      <c r="J88" s="210" t="s">
        <v>245</v>
      </c>
      <c r="K88" s="100">
        <v>7027.39</v>
      </c>
      <c r="L88" s="101">
        <v>5702.41</v>
      </c>
      <c r="M88" s="101">
        <v>774.6</v>
      </c>
      <c r="N88" s="101">
        <v>550.38</v>
      </c>
      <c r="O88" s="101" t="s">
        <v>220</v>
      </c>
      <c r="P88" s="103" t="s">
        <v>220</v>
      </c>
      <c r="Q88" s="83"/>
      <c r="R88" s="339"/>
      <c r="S88" s="210" t="s">
        <v>245</v>
      </c>
      <c r="T88" s="107">
        <v>6</v>
      </c>
      <c r="U88" s="109">
        <v>8</v>
      </c>
      <c r="V88" s="109" t="s">
        <v>220</v>
      </c>
      <c r="W88" s="113" t="s">
        <v>220</v>
      </c>
      <c r="X88" s="153"/>
      <c r="Y88" s="339"/>
      <c r="Z88" s="210" t="s">
        <v>248</v>
      </c>
      <c r="AA88" s="107">
        <v>452.15</v>
      </c>
      <c r="AB88" s="109">
        <v>92.34</v>
      </c>
      <c r="AC88" s="109">
        <v>55.5</v>
      </c>
      <c r="AD88" s="109">
        <v>5.5291385602123189</v>
      </c>
      <c r="AE88" s="109">
        <v>7.5806800952999778</v>
      </c>
      <c r="AF88" s="113">
        <v>7.2072072072072073</v>
      </c>
      <c r="AG88" s="153"/>
      <c r="AH88" s="341">
        <v>1926</v>
      </c>
      <c r="AI88" s="210" t="s">
        <v>247</v>
      </c>
      <c r="AJ88" s="111">
        <v>56.49</v>
      </c>
      <c r="AK88" s="280">
        <v>2.14</v>
      </c>
      <c r="AL88" s="280">
        <v>10.93</v>
      </c>
      <c r="AM88" s="280">
        <v>274.7</v>
      </c>
      <c r="AN88" s="280">
        <v>2.2839999999999998</v>
      </c>
      <c r="AO88" s="280">
        <v>13.46</v>
      </c>
      <c r="AP88" s="131">
        <v>9.16</v>
      </c>
      <c r="AQ88" s="83"/>
      <c r="AR88" s="339"/>
      <c r="AS88" s="210" t="s">
        <v>245</v>
      </c>
      <c r="AT88" s="107">
        <v>63.1</v>
      </c>
      <c r="AU88" s="109">
        <v>53.7</v>
      </c>
      <c r="AV88" s="109">
        <v>58.2</v>
      </c>
      <c r="AW88" s="109">
        <v>76.2</v>
      </c>
      <c r="AX88" s="109">
        <v>69.099999999999994</v>
      </c>
      <c r="AY88" s="109">
        <v>61</v>
      </c>
      <c r="AZ88" s="113">
        <v>73.3</v>
      </c>
    </row>
    <row r="89" spans="1:52" x14ac:dyDescent="0.25">
      <c r="A89" s="339"/>
      <c r="B89" s="232" t="s">
        <v>249</v>
      </c>
      <c r="C89" s="118">
        <v>452.73</v>
      </c>
      <c r="D89" s="119">
        <v>106.34</v>
      </c>
      <c r="E89" s="119">
        <v>88.77</v>
      </c>
      <c r="F89" s="119">
        <v>17.57</v>
      </c>
      <c r="G89" s="121">
        <v>346.39</v>
      </c>
      <c r="H89" s="83"/>
      <c r="I89" s="339"/>
      <c r="J89" s="232" t="s">
        <v>249</v>
      </c>
      <c r="K89" s="118">
        <v>6930.52</v>
      </c>
      <c r="L89" s="119">
        <v>5743.39</v>
      </c>
      <c r="M89" s="119">
        <v>720.97</v>
      </c>
      <c r="N89" s="119">
        <v>466.15999999999997</v>
      </c>
      <c r="O89" s="119" t="s">
        <v>220</v>
      </c>
      <c r="P89" s="121" t="s">
        <v>220</v>
      </c>
      <c r="Q89" s="83"/>
      <c r="R89" s="339"/>
      <c r="S89" s="232" t="s">
        <v>249</v>
      </c>
      <c r="T89" s="87">
        <v>6</v>
      </c>
      <c r="U89" s="123">
        <v>8</v>
      </c>
      <c r="V89" s="123" t="s">
        <v>220</v>
      </c>
      <c r="W89" s="88" t="s">
        <v>220</v>
      </c>
      <c r="X89" s="153"/>
      <c r="Y89" s="339"/>
      <c r="Z89" s="232" t="s">
        <v>251</v>
      </c>
      <c r="AA89" s="87">
        <v>453.16</v>
      </c>
      <c r="AB89" s="123">
        <v>90.45</v>
      </c>
      <c r="AC89" s="123">
        <v>56</v>
      </c>
      <c r="AD89" s="123">
        <v>5.5168152528908108</v>
      </c>
      <c r="AE89" s="123">
        <v>7.739082365948037</v>
      </c>
      <c r="AF89" s="88">
        <v>7.1428571428571432</v>
      </c>
      <c r="AG89" s="153"/>
      <c r="AH89" s="341"/>
      <c r="AI89" s="232" t="s">
        <v>250</v>
      </c>
      <c r="AJ89" s="125">
        <v>56.81</v>
      </c>
      <c r="AK89" s="281">
        <v>2.0979999999999999</v>
      </c>
      <c r="AL89" s="281">
        <v>10.95</v>
      </c>
      <c r="AM89" s="281">
        <v>276.5</v>
      </c>
      <c r="AN89" s="281">
        <v>2.2879999999999998</v>
      </c>
      <c r="AO89" s="281">
        <v>13.53</v>
      </c>
      <c r="AP89" s="133">
        <v>9.1349999999999998</v>
      </c>
      <c r="AQ89" s="83"/>
      <c r="AR89" s="339"/>
      <c r="AS89" s="232" t="s">
        <v>249</v>
      </c>
      <c r="AT89" s="87">
        <v>62.3</v>
      </c>
      <c r="AU89" s="123">
        <v>52.7</v>
      </c>
      <c r="AV89" s="123">
        <v>57.1</v>
      </c>
      <c r="AW89" s="123">
        <v>76.2</v>
      </c>
      <c r="AX89" s="123">
        <v>68.400000000000006</v>
      </c>
      <c r="AY89" s="123">
        <v>59.2</v>
      </c>
      <c r="AZ89" s="88">
        <v>73.5</v>
      </c>
    </row>
    <row r="90" spans="1:52" x14ac:dyDescent="0.25">
      <c r="A90" s="339">
        <v>1928</v>
      </c>
      <c r="B90" s="210" t="s">
        <v>247</v>
      </c>
      <c r="C90" s="100">
        <v>422.64</v>
      </c>
      <c r="D90" s="101">
        <v>106.50999999999999</v>
      </c>
      <c r="E90" s="101">
        <v>88.94</v>
      </c>
      <c r="F90" s="101">
        <v>17.57</v>
      </c>
      <c r="G90" s="103">
        <v>316.13</v>
      </c>
      <c r="H90" s="83"/>
      <c r="I90" s="339">
        <v>1928</v>
      </c>
      <c r="J90" s="210" t="s">
        <v>247</v>
      </c>
      <c r="K90" s="100">
        <v>6735.11</v>
      </c>
      <c r="L90" s="101">
        <v>5381.67</v>
      </c>
      <c r="M90" s="101">
        <v>786.28</v>
      </c>
      <c r="N90" s="101">
        <v>567.16000000000008</v>
      </c>
      <c r="O90" s="101" t="s">
        <v>220</v>
      </c>
      <c r="P90" s="103" t="s">
        <v>220</v>
      </c>
      <c r="Q90" s="83"/>
      <c r="R90" s="339">
        <v>1928</v>
      </c>
      <c r="S90" s="210" t="s">
        <v>247</v>
      </c>
      <c r="T90" s="107">
        <v>6</v>
      </c>
      <c r="U90" s="109">
        <v>8</v>
      </c>
      <c r="V90" s="109" t="s">
        <v>220</v>
      </c>
      <c r="W90" s="113" t="s">
        <v>220</v>
      </c>
      <c r="X90" s="153"/>
      <c r="Y90" s="339"/>
      <c r="Z90" s="210" t="s">
        <v>253</v>
      </c>
      <c r="AA90" s="107">
        <v>448.37</v>
      </c>
      <c r="AB90" s="109">
        <v>88.25</v>
      </c>
      <c r="AC90" s="109">
        <v>54</v>
      </c>
      <c r="AD90" s="109">
        <v>5.5757521689675933</v>
      </c>
      <c r="AE90" s="109">
        <v>7.9320113314447589</v>
      </c>
      <c r="AF90" s="113">
        <v>7.4074074074074074</v>
      </c>
      <c r="AG90" s="153"/>
      <c r="AH90" s="341"/>
      <c r="AI90" s="210" t="s">
        <v>232</v>
      </c>
      <c r="AJ90" s="111">
        <v>56.78</v>
      </c>
      <c r="AK90" s="280">
        <v>2.0499999999999998</v>
      </c>
      <c r="AL90" s="280">
        <v>10.94</v>
      </c>
      <c r="AM90" s="280">
        <v>274.39999999999998</v>
      </c>
      <c r="AN90" s="280">
        <v>2.282</v>
      </c>
      <c r="AO90" s="280">
        <v>13.7</v>
      </c>
      <c r="AP90" s="131">
        <v>9.1449999999999996</v>
      </c>
      <c r="AQ90" s="83"/>
      <c r="AR90" s="339">
        <v>1934</v>
      </c>
      <c r="AS90" s="210" t="s">
        <v>247</v>
      </c>
      <c r="AT90" s="107">
        <v>62.9</v>
      </c>
      <c r="AU90" s="109">
        <v>53.1</v>
      </c>
      <c r="AV90" s="109">
        <v>57.8</v>
      </c>
      <c r="AW90" s="109">
        <v>76.2</v>
      </c>
      <c r="AX90" s="109">
        <v>69.2</v>
      </c>
      <c r="AY90" s="109">
        <v>59.2</v>
      </c>
      <c r="AZ90" s="113">
        <v>72.900000000000006</v>
      </c>
    </row>
    <row r="91" spans="1:52" x14ac:dyDescent="0.25">
      <c r="A91" s="339"/>
      <c r="B91" s="232" t="s">
        <v>250</v>
      </c>
      <c r="C91" s="118">
        <v>401.99</v>
      </c>
      <c r="D91" s="119">
        <v>106.82</v>
      </c>
      <c r="E91" s="119">
        <v>89.24</v>
      </c>
      <c r="F91" s="119">
        <v>17.579999999999998</v>
      </c>
      <c r="G91" s="121">
        <v>295.17</v>
      </c>
      <c r="H91" s="83"/>
      <c r="I91" s="339"/>
      <c r="J91" s="232" t="s">
        <v>250</v>
      </c>
      <c r="K91" s="118">
        <v>6520.9</v>
      </c>
      <c r="L91" s="119">
        <v>5396.55</v>
      </c>
      <c r="M91" s="119">
        <v>564.27</v>
      </c>
      <c r="N91" s="119">
        <v>560.08000000000004</v>
      </c>
      <c r="O91" s="119" t="s">
        <v>220</v>
      </c>
      <c r="P91" s="121" t="s">
        <v>220</v>
      </c>
      <c r="Q91" s="83"/>
      <c r="R91" s="339"/>
      <c r="S91" s="232" t="s">
        <v>250</v>
      </c>
      <c r="T91" s="87">
        <v>6</v>
      </c>
      <c r="U91" s="123">
        <v>8</v>
      </c>
      <c r="V91" s="123" t="s">
        <v>220</v>
      </c>
      <c r="W91" s="88" t="s">
        <v>220</v>
      </c>
      <c r="X91" s="153"/>
      <c r="Y91" s="339"/>
      <c r="Z91" s="232" t="s">
        <v>245</v>
      </c>
      <c r="AA91" s="87">
        <v>448.31</v>
      </c>
      <c r="AB91" s="123">
        <v>87.4</v>
      </c>
      <c r="AC91" s="123">
        <v>52.5</v>
      </c>
      <c r="AD91" s="123">
        <v>5.5764984051214563</v>
      </c>
      <c r="AE91" s="123">
        <v>8.0091533180778018</v>
      </c>
      <c r="AF91" s="88">
        <v>7.6190476190476186</v>
      </c>
      <c r="AG91" s="153"/>
      <c r="AH91" s="341"/>
      <c r="AI91" s="232" t="s">
        <v>254</v>
      </c>
      <c r="AJ91" s="125">
        <v>56.78</v>
      </c>
      <c r="AK91" s="281">
        <v>1.9379999999999999</v>
      </c>
      <c r="AL91" s="281">
        <v>10.96</v>
      </c>
      <c r="AM91" s="281">
        <v>276.39999999999998</v>
      </c>
      <c r="AN91" s="281">
        <v>2.2839999999999998</v>
      </c>
      <c r="AO91" s="281">
        <v>13.51</v>
      </c>
      <c r="AP91" s="133">
        <v>9.1199999999999992</v>
      </c>
      <c r="AQ91" s="83"/>
      <c r="AR91" s="339"/>
      <c r="AS91" s="232" t="s">
        <v>250</v>
      </c>
      <c r="AT91" s="87">
        <v>63.6</v>
      </c>
      <c r="AU91" s="123">
        <v>54.4</v>
      </c>
      <c r="AV91" s="123">
        <v>57</v>
      </c>
      <c r="AW91" s="123">
        <v>83.7</v>
      </c>
      <c r="AX91" s="123">
        <v>69.099999999999994</v>
      </c>
      <c r="AY91" s="123">
        <v>58.2</v>
      </c>
      <c r="AZ91" s="88">
        <v>72.900000000000006</v>
      </c>
    </row>
    <row r="92" spans="1:52" x14ac:dyDescent="0.25">
      <c r="A92" s="339"/>
      <c r="B92" s="210" t="s">
        <v>232</v>
      </c>
      <c r="C92" s="100">
        <v>390.5</v>
      </c>
      <c r="D92" s="101">
        <v>107.12</v>
      </c>
      <c r="E92" s="101">
        <v>89.54</v>
      </c>
      <c r="F92" s="101">
        <v>17.579999999999998</v>
      </c>
      <c r="G92" s="103">
        <v>283.38</v>
      </c>
      <c r="H92" s="83"/>
      <c r="I92" s="339"/>
      <c r="J92" s="210" t="s">
        <v>232</v>
      </c>
      <c r="K92" s="100">
        <v>6451.56</v>
      </c>
      <c r="L92" s="101">
        <v>5452.85</v>
      </c>
      <c r="M92" s="101">
        <v>564.32000000000005</v>
      </c>
      <c r="N92" s="101">
        <v>434.39</v>
      </c>
      <c r="O92" s="101" t="s">
        <v>220</v>
      </c>
      <c r="P92" s="103" t="s">
        <v>220</v>
      </c>
      <c r="Q92" s="83"/>
      <c r="R92" s="339"/>
      <c r="S92" s="210" t="s">
        <v>232</v>
      </c>
      <c r="T92" s="107">
        <v>6</v>
      </c>
      <c r="U92" s="109">
        <v>8</v>
      </c>
      <c r="V92" s="109" t="s">
        <v>220</v>
      </c>
      <c r="W92" s="113" t="s">
        <v>220</v>
      </c>
      <c r="X92" s="153"/>
      <c r="Y92" s="339"/>
      <c r="Z92" s="210" t="s">
        <v>249</v>
      </c>
      <c r="AA92" s="107">
        <v>448.32</v>
      </c>
      <c r="AB92" s="109">
        <v>89.05</v>
      </c>
      <c r="AC92" s="109">
        <v>52.48</v>
      </c>
      <c r="AD92" s="109">
        <v>5.5763740185581732</v>
      </c>
      <c r="AE92" s="109">
        <v>7.8607523862998319</v>
      </c>
      <c r="AF92" s="113">
        <v>7.6219512195121952</v>
      </c>
      <c r="AG92" s="153"/>
      <c r="AH92" s="341"/>
      <c r="AI92" s="210" t="s">
        <v>255</v>
      </c>
      <c r="AJ92" s="111">
        <v>56.68</v>
      </c>
      <c r="AK92" s="280">
        <v>1.794</v>
      </c>
      <c r="AL92" s="280">
        <v>10.97</v>
      </c>
      <c r="AM92" s="280">
        <v>275.89999999999998</v>
      </c>
      <c r="AN92" s="280">
        <v>2.1840000000000002</v>
      </c>
      <c r="AO92" s="280">
        <v>13.52</v>
      </c>
      <c r="AP92" s="131">
        <v>9.1150000000000002</v>
      </c>
      <c r="AQ92" s="83"/>
      <c r="AR92" s="339"/>
      <c r="AS92" s="210" t="s">
        <v>232</v>
      </c>
      <c r="AT92" s="107">
        <v>63.3</v>
      </c>
      <c r="AU92" s="109">
        <v>54.4</v>
      </c>
      <c r="AV92" s="109">
        <v>55.3</v>
      </c>
      <c r="AW92" s="109">
        <v>83.7</v>
      </c>
      <c r="AX92" s="109">
        <v>69.2</v>
      </c>
      <c r="AY92" s="109">
        <v>58.1</v>
      </c>
      <c r="AZ92" s="113">
        <v>71.8</v>
      </c>
    </row>
    <row r="93" spans="1:52" x14ac:dyDescent="0.25">
      <c r="A93" s="339"/>
      <c r="B93" s="232" t="s">
        <v>254</v>
      </c>
      <c r="C93" s="118">
        <v>370.25</v>
      </c>
      <c r="D93" s="119">
        <v>107.28</v>
      </c>
      <c r="E93" s="119">
        <v>89.7</v>
      </c>
      <c r="F93" s="119">
        <v>17.579999999999998</v>
      </c>
      <c r="G93" s="121">
        <v>262.97000000000003</v>
      </c>
      <c r="H93" s="83"/>
      <c r="I93" s="339"/>
      <c r="J93" s="232" t="s">
        <v>254</v>
      </c>
      <c r="K93" s="118">
        <v>6273.8099999999995</v>
      </c>
      <c r="L93" s="119">
        <v>5324.74</v>
      </c>
      <c r="M93" s="119">
        <v>574.30999999999995</v>
      </c>
      <c r="N93" s="119">
        <v>374.76</v>
      </c>
      <c r="O93" s="119" t="s">
        <v>220</v>
      </c>
      <c r="P93" s="121" t="s">
        <v>220</v>
      </c>
      <c r="Q93" s="83"/>
      <c r="R93" s="339"/>
      <c r="S93" s="232" t="s">
        <v>254</v>
      </c>
      <c r="T93" s="87">
        <v>6</v>
      </c>
      <c r="U93" s="123">
        <v>8</v>
      </c>
      <c r="V93" s="123" t="s">
        <v>220</v>
      </c>
      <c r="W93" s="88" t="s">
        <v>220</v>
      </c>
      <c r="X93" s="153"/>
      <c r="Y93" s="339">
        <v>1931</v>
      </c>
      <c r="Z93" s="232" t="s">
        <v>247</v>
      </c>
      <c r="AA93" s="87">
        <v>445.07</v>
      </c>
      <c r="AB93" s="123">
        <v>89.73</v>
      </c>
      <c r="AC93" s="123" t="s">
        <v>222</v>
      </c>
      <c r="AD93" s="123">
        <v>5.617093940279057</v>
      </c>
      <c r="AE93" s="123">
        <v>7.8011813217430062</v>
      </c>
      <c r="AF93" s="88" t="s">
        <v>222</v>
      </c>
      <c r="AG93" s="153"/>
      <c r="AH93" s="341"/>
      <c r="AI93" s="232" t="s">
        <v>234</v>
      </c>
      <c r="AJ93" s="125">
        <v>56.55</v>
      </c>
      <c r="AK93" s="281">
        <v>1.6659999999999999</v>
      </c>
      <c r="AL93" s="281">
        <v>10.97</v>
      </c>
      <c r="AM93" s="281">
        <v>275.5</v>
      </c>
      <c r="AN93" s="281">
        <v>2.069</v>
      </c>
      <c r="AO93" s="281">
        <v>13.48</v>
      </c>
      <c r="AP93" s="133">
        <v>9.125</v>
      </c>
      <c r="AQ93" s="83"/>
      <c r="AR93" s="339"/>
      <c r="AS93" s="232" t="s">
        <v>254</v>
      </c>
      <c r="AT93" s="87">
        <v>63</v>
      </c>
      <c r="AU93" s="123">
        <v>52.1</v>
      </c>
      <c r="AV93" s="123">
        <v>56.7</v>
      </c>
      <c r="AW93" s="123">
        <v>83.7</v>
      </c>
      <c r="AX93" s="123">
        <v>69.3</v>
      </c>
      <c r="AY93" s="123">
        <v>59.2</v>
      </c>
      <c r="AZ93" s="88">
        <v>72.400000000000006</v>
      </c>
    </row>
    <row r="94" spans="1:52" x14ac:dyDescent="0.25">
      <c r="A94" s="339"/>
      <c r="B94" s="210" t="s">
        <v>255</v>
      </c>
      <c r="C94" s="100">
        <v>370.18</v>
      </c>
      <c r="D94" s="101">
        <v>107.56</v>
      </c>
      <c r="E94" s="101">
        <v>90</v>
      </c>
      <c r="F94" s="101">
        <v>17.559999999999999</v>
      </c>
      <c r="G94" s="103">
        <v>262.62</v>
      </c>
      <c r="H94" s="83"/>
      <c r="I94" s="339"/>
      <c r="J94" s="210" t="s">
        <v>255</v>
      </c>
      <c r="K94" s="100">
        <v>6325.1500000000005</v>
      </c>
      <c r="L94" s="101">
        <v>5279.77</v>
      </c>
      <c r="M94" s="101">
        <v>514.16999999999996</v>
      </c>
      <c r="N94" s="101">
        <v>531.21</v>
      </c>
      <c r="O94" s="101" t="s">
        <v>220</v>
      </c>
      <c r="P94" s="103" t="s">
        <v>220</v>
      </c>
      <c r="Q94" s="83"/>
      <c r="R94" s="339"/>
      <c r="S94" s="210" t="s">
        <v>255</v>
      </c>
      <c r="T94" s="107">
        <v>6</v>
      </c>
      <c r="U94" s="109">
        <v>8</v>
      </c>
      <c r="V94" s="109" t="s">
        <v>220</v>
      </c>
      <c r="W94" s="113" t="s">
        <v>220</v>
      </c>
      <c r="X94" s="153"/>
      <c r="Y94" s="339"/>
      <c r="Z94" s="210" t="s">
        <v>250</v>
      </c>
      <c r="AA94" s="107">
        <v>419.56</v>
      </c>
      <c r="AB94" s="109">
        <v>89.94</v>
      </c>
      <c r="AC94" s="109" t="s">
        <v>222</v>
      </c>
      <c r="AD94" s="109">
        <v>5.9586233196682237</v>
      </c>
      <c r="AE94" s="109">
        <v>7.7829664220591503</v>
      </c>
      <c r="AF94" s="113" t="s">
        <v>222</v>
      </c>
      <c r="AG94" s="153"/>
      <c r="AH94" s="341"/>
      <c r="AI94" s="210" t="s">
        <v>221</v>
      </c>
      <c r="AJ94" s="111">
        <v>56.55</v>
      </c>
      <c r="AK94" s="280">
        <v>1.3919999999999999</v>
      </c>
      <c r="AL94" s="280">
        <v>10.96</v>
      </c>
      <c r="AM94" s="280">
        <v>275.39999999999998</v>
      </c>
      <c r="AN94" s="280">
        <v>1.853</v>
      </c>
      <c r="AO94" s="280">
        <v>13.54</v>
      </c>
      <c r="AP94" s="131">
        <v>9.125</v>
      </c>
      <c r="AQ94" s="83"/>
      <c r="AR94" s="339"/>
      <c r="AS94" s="210" t="s">
        <v>255</v>
      </c>
      <c r="AT94" s="107">
        <v>64.099999999999994</v>
      </c>
      <c r="AU94" s="109">
        <v>56.5</v>
      </c>
      <c r="AV94" s="109">
        <v>55.2</v>
      </c>
      <c r="AW94" s="109">
        <v>83.3</v>
      </c>
      <c r="AX94" s="109">
        <v>69.599999999999994</v>
      </c>
      <c r="AY94" s="109">
        <v>59</v>
      </c>
      <c r="AZ94" s="113">
        <v>71.5</v>
      </c>
    </row>
    <row r="95" spans="1:52" x14ac:dyDescent="0.25">
      <c r="A95" s="339"/>
      <c r="B95" s="232" t="s">
        <v>234</v>
      </c>
      <c r="C95" s="118">
        <v>361.98</v>
      </c>
      <c r="D95" s="119">
        <v>107.78</v>
      </c>
      <c r="E95" s="119">
        <v>90.26</v>
      </c>
      <c r="F95" s="119">
        <v>17.52</v>
      </c>
      <c r="G95" s="121">
        <v>254.2</v>
      </c>
      <c r="H95" s="83"/>
      <c r="I95" s="339"/>
      <c r="J95" s="232" t="s">
        <v>234</v>
      </c>
      <c r="K95" s="118">
        <v>6270.96</v>
      </c>
      <c r="L95" s="119">
        <v>5354.45</v>
      </c>
      <c r="M95" s="119">
        <v>367.58</v>
      </c>
      <c r="N95" s="119">
        <v>548.92999999999995</v>
      </c>
      <c r="O95" s="119" t="s">
        <v>220</v>
      </c>
      <c r="P95" s="121" t="s">
        <v>220</v>
      </c>
      <c r="Q95" s="83"/>
      <c r="R95" s="339"/>
      <c r="S95" s="232" t="s">
        <v>234</v>
      </c>
      <c r="T95" s="87">
        <v>6</v>
      </c>
      <c r="U95" s="123">
        <v>8</v>
      </c>
      <c r="V95" s="123" t="s">
        <v>220</v>
      </c>
      <c r="W95" s="88" t="s">
        <v>220</v>
      </c>
      <c r="X95" s="153"/>
      <c r="Y95" s="339"/>
      <c r="Z95" s="232" t="s">
        <v>232</v>
      </c>
      <c r="AA95" s="87">
        <v>425.53</v>
      </c>
      <c r="AB95" s="123">
        <v>89.98</v>
      </c>
      <c r="AC95" s="123">
        <v>54.45</v>
      </c>
      <c r="AD95" s="123">
        <v>5.8750264376189696</v>
      </c>
      <c r="AE95" s="123">
        <v>7.7795065570126694</v>
      </c>
      <c r="AF95" s="88">
        <v>7.3461891643709825</v>
      </c>
      <c r="AG95" s="153"/>
      <c r="AH95" s="341"/>
      <c r="AI95" s="232" t="s">
        <v>248</v>
      </c>
      <c r="AJ95" s="125">
        <v>56.6</v>
      </c>
      <c r="AK95" s="281">
        <v>1.6080000000000001</v>
      </c>
      <c r="AL95" s="281">
        <v>10.96</v>
      </c>
      <c r="AM95" s="281">
        <v>275.5</v>
      </c>
      <c r="AN95" s="281">
        <v>1.873</v>
      </c>
      <c r="AO95" s="281">
        <v>13.19</v>
      </c>
      <c r="AP95" s="133">
        <v>9.1150000000000002</v>
      </c>
      <c r="AQ95" s="83"/>
      <c r="AR95" s="339"/>
      <c r="AS95" s="232" t="s">
        <v>234</v>
      </c>
      <c r="AT95" s="87">
        <v>65.599999999999994</v>
      </c>
      <c r="AU95" s="123">
        <v>64.8</v>
      </c>
      <c r="AV95" s="123">
        <v>54.4</v>
      </c>
      <c r="AW95" s="123">
        <v>83</v>
      </c>
      <c r="AX95" s="123">
        <v>68.5</v>
      </c>
      <c r="AY95" s="123">
        <v>60.5</v>
      </c>
      <c r="AZ95" s="88">
        <v>70.7</v>
      </c>
    </row>
    <row r="96" spans="1:52" x14ac:dyDescent="0.25">
      <c r="A96" s="339"/>
      <c r="B96" s="210" t="s">
        <v>221</v>
      </c>
      <c r="C96" s="100">
        <v>357.37</v>
      </c>
      <c r="D96" s="101">
        <v>107.85</v>
      </c>
      <c r="E96" s="101">
        <v>90.33</v>
      </c>
      <c r="F96" s="101">
        <v>17.52</v>
      </c>
      <c r="G96" s="103">
        <v>249.52</v>
      </c>
      <c r="H96" s="83"/>
      <c r="I96" s="339"/>
      <c r="J96" s="210" t="s">
        <v>221</v>
      </c>
      <c r="K96" s="100">
        <v>6275.5300000000007</v>
      </c>
      <c r="L96" s="101">
        <v>5312.5</v>
      </c>
      <c r="M96" s="101">
        <v>429.47</v>
      </c>
      <c r="N96" s="101">
        <v>533.55999999999995</v>
      </c>
      <c r="O96" s="101" t="s">
        <v>220</v>
      </c>
      <c r="P96" s="103" t="s">
        <v>220</v>
      </c>
      <c r="Q96" s="83"/>
      <c r="R96" s="339"/>
      <c r="S96" s="210" t="s">
        <v>221</v>
      </c>
      <c r="T96" s="107">
        <v>6</v>
      </c>
      <c r="U96" s="109">
        <v>8</v>
      </c>
      <c r="V96" s="109" t="s">
        <v>220</v>
      </c>
      <c r="W96" s="113" t="s">
        <v>220</v>
      </c>
      <c r="X96" s="153"/>
      <c r="Y96" s="339"/>
      <c r="Z96" s="210" t="s">
        <v>254</v>
      </c>
      <c r="AA96" s="107">
        <v>429.77</v>
      </c>
      <c r="AB96" s="109">
        <v>89.42</v>
      </c>
      <c r="AC96" s="109">
        <v>53.42</v>
      </c>
      <c r="AD96" s="109">
        <v>5.8170649417130091</v>
      </c>
      <c r="AE96" s="109">
        <v>7.8282263475732501</v>
      </c>
      <c r="AF96" s="113">
        <v>7.4878322725570943</v>
      </c>
      <c r="AG96" s="153"/>
      <c r="AH96" s="341"/>
      <c r="AI96" s="210" t="s">
        <v>251</v>
      </c>
      <c r="AJ96" s="111">
        <v>56.61</v>
      </c>
      <c r="AK96" s="280">
        <v>1.619</v>
      </c>
      <c r="AL96" s="280">
        <v>10.94</v>
      </c>
      <c r="AM96" s="280">
        <v>274.8</v>
      </c>
      <c r="AN96" s="280">
        <v>2.0640000000000001</v>
      </c>
      <c r="AO96" s="280">
        <v>13.52</v>
      </c>
      <c r="AP96" s="131">
        <v>9.1349999999999998</v>
      </c>
      <c r="AQ96" s="83"/>
      <c r="AR96" s="339"/>
      <c r="AS96" s="210" t="s">
        <v>221</v>
      </c>
      <c r="AT96" s="107">
        <v>62.8</v>
      </c>
      <c r="AU96" s="109">
        <v>60</v>
      </c>
      <c r="AV96" s="109">
        <v>52</v>
      </c>
      <c r="AW96" s="109">
        <v>82.8</v>
      </c>
      <c r="AX96" s="109">
        <v>66.3</v>
      </c>
      <c r="AY96" s="109">
        <v>57.3</v>
      </c>
      <c r="AZ96" s="113">
        <v>70.2</v>
      </c>
    </row>
    <row r="97" spans="1:52" x14ac:dyDescent="0.25">
      <c r="A97" s="339"/>
      <c r="B97" s="232" t="s">
        <v>248</v>
      </c>
      <c r="C97" s="118">
        <v>375.83</v>
      </c>
      <c r="D97" s="119">
        <v>107.93</v>
      </c>
      <c r="E97" s="119">
        <v>90.4</v>
      </c>
      <c r="F97" s="119">
        <v>17.53</v>
      </c>
      <c r="G97" s="121">
        <v>267.89999999999998</v>
      </c>
      <c r="H97" s="83"/>
      <c r="I97" s="339"/>
      <c r="J97" s="232" t="s">
        <v>248</v>
      </c>
      <c r="K97" s="118">
        <v>6476.2800000000007</v>
      </c>
      <c r="L97" s="119">
        <v>5562.18</v>
      </c>
      <c r="M97" s="119">
        <v>378.85</v>
      </c>
      <c r="N97" s="119">
        <v>535.25</v>
      </c>
      <c r="O97" s="119" t="s">
        <v>220</v>
      </c>
      <c r="P97" s="121" t="s">
        <v>220</v>
      </c>
      <c r="Q97" s="83"/>
      <c r="R97" s="339"/>
      <c r="S97" s="232" t="s">
        <v>248</v>
      </c>
      <c r="T97" s="87">
        <v>6</v>
      </c>
      <c r="U97" s="123">
        <v>8</v>
      </c>
      <c r="V97" s="123" t="s">
        <v>220</v>
      </c>
      <c r="W97" s="88" t="s">
        <v>220</v>
      </c>
      <c r="X97" s="153"/>
      <c r="Y97" s="339"/>
      <c r="Z97" s="232" t="s">
        <v>255</v>
      </c>
      <c r="AA97" s="87">
        <v>330.24</v>
      </c>
      <c r="AB97" s="123">
        <v>89.44</v>
      </c>
      <c r="AC97" s="123">
        <v>51.45</v>
      </c>
      <c r="AD97" s="123">
        <v>7.5702519379844961</v>
      </c>
      <c r="AE97" s="123">
        <v>7.826475849731664</v>
      </c>
      <c r="AF97" s="88">
        <v>7.7745383867832842</v>
      </c>
      <c r="AG97" s="153"/>
      <c r="AH97" s="341"/>
      <c r="AI97" s="232" t="s">
        <v>253</v>
      </c>
      <c r="AJ97" s="125">
        <v>56.51</v>
      </c>
      <c r="AK97" s="281">
        <v>1.665</v>
      </c>
      <c r="AL97" s="281">
        <v>10.94</v>
      </c>
      <c r="AM97" s="281">
        <v>274.7</v>
      </c>
      <c r="AN97" s="281">
        <v>2.3239999999999998</v>
      </c>
      <c r="AO97" s="281">
        <v>13.47</v>
      </c>
      <c r="AP97" s="133">
        <v>9.1449999999999996</v>
      </c>
      <c r="AQ97" s="83"/>
      <c r="AR97" s="339"/>
      <c r="AS97" s="232" t="s">
        <v>248</v>
      </c>
      <c r="AT97" s="87">
        <v>61.1</v>
      </c>
      <c r="AU97" s="123">
        <v>56.5</v>
      </c>
      <c r="AV97" s="123">
        <v>51.9</v>
      </c>
      <c r="AW97" s="123">
        <v>78.400000000000006</v>
      </c>
      <c r="AX97" s="123">
        <v>65.3</v>
      </c>
      <c r="AY97" s="123">
        <v>56.6</v>
      </c>
      <c r="AZ97" s="88">
        <v>68</v>
      </c>
    </row>
    <row r="98" spans="1:52" x14ac:dyDescent="0.25">
      <c r="A98" s="339"/>
      <c r="B98" s="210" t="s">
        <v>251</v>
      </c>
      <c r="C98" s="100">
        <v>383.34000000000003</v>
      </c>
      <c r="D98" s="101">
        <v>108.16</v>
      </c>
      <c r="E98" s="101">
        <v>90.63</v>
      </c>
      <c r="F98" s="101">
        <v>17.53</v>
      </c>
      <c r="G98" s="103">
        <v>275.18</v>
      </c>
      <c r="H98" s="83"/>
      <c r="I98" s="339"/>
      <c r="J98" s="210" t="s">
        <v>251</v>
      </c>
      <c r="K98" s="100">
        <v>6670.1699999999992</v>
      </c>
      <c r="L98" s="101">
        <v>5751.32</v>
      </c>
      <c r="M98" s="101">
        <v>401.61</v>
      </c>
      <c r="N98" s="101">
        <v>517.24</v>
      </c>
      <c r="O98" s="101" t="s">
        <v>220</v>
      </c>
      <c r="P98" s="103" t="s">
        <v>220</v>
      </c>
      <c r="Q98" s="83"/>
      <c r="R98" s="339"/>
      <c r="S98" s="210" t="s">
        <v>251</v>
      </c>
      <c r="T98" s="107">
        <v>6</v>
      </c>
      <c r="U98" s="109">
        <v>8</v>
      </c>
      <c r="V98" s="109" t="s">
        <v>220</v>
      </c>
      <c r="W98" s="113" t="s">
        <v>220</v>
      </c>
      <c r="X98" s="153"/>
      <c r="Y98" s="339"/>
      <c r="Z98" s="210" t="s">
        <v>234</v>
      </c>
      <c r="AA98" s="107">
        <v>416.15</v>
      </c>
      <c r="AB98" s="109">
        <v>88.15</v>
      </c>
      <c r="AC98" s="109">
        <v>49.67</v>
      </c>
      <c r="AD98" s="109">
        <v>6.0074492370539474</v>
      </c>
      <c r="AE98" s="109">
        <v>7.9410096426545653</v>
      </c>
      <c r="AF98" s="113">
        <v>8.0531507952486407</v>
      </c>
      <c r="AG98" s="153"/>
      <c r="AH98" s="341"/>
      <c r="AI98" s="210" t="s">
        <v>245</v>
      </c>
      <c r="AJ98" s="111">
        <v>56.62</v>
      </c>
      <c r="AK98" s="280">
        <v>1.9379999999999999</v>
      </c>
      <c r="AL98" s="280">
        <v>10.94</v>
      </c>
      <c r="AM98" s="280">
        <v>275</v>
      </c>
      <c r="AN98" s="280">
        <v>2.3940000000000001</v>
      </c>
      <c r="AO98" s="280">
        <v>13.48</v>
      </c>
      <c r="AP98" s="131">
        <v>9.1449999999999996</v>
      </c>
      <c r="AQ98" s="83"/>
      <c r="AR98" s="339"/>
      <c r="AS98" s="210" t="s">
        <v>251</v>
      </c>
      <c r="AT98" s="107">
        <v>63.2</v>
      </c>
      <c r="AU98" s="109">
        <v>61.2</v>
      </c>
      <c r="AV98" s="109">
        <v>54.6</v>
      </c>
      <c r="AW98" s="109">
        <v>78.599999999999994</v>
      </c>
      <c r="AX98" s="109">
        <v>65.599999999999994</v>
      </c>
      <c r="AY98" s="109">
        <v>58.2</v>
      </c>
      <c r="AZ98" s="113">
        <v>67.900000000000006</v>
      </c>
    </row>
    <row r="99" spans="1:52" x14ac:dyDescent="0.25">
      <c r="A99" s="339"/>
      <c r="B99" s="232" t="s">
        <v>253</v>
      </c>
      <c r="C99" s="118">
        <v>378.98</v>
      </c>
      <c r="D99" s="119">
        <v>108.3</v>
      </c>
      <c r="E99" s="119">
        <v>90.77</v>
      </c>
      <c r="F99" s="119">
        <v>17.53</v>
      </c>
      <c r="G99" s="121">
        <v>270.68</v>
      </c>
      <c r="H99" s="83"/>
      <c r="I99" s="339"/>
      <c r="J99" s="232" t="s">
        <v>253</v>
      </c>
      <c r="K99" s="118">
        <v>6698.07</v>
      </c>
      <c r="L99" s="119">
        <v>5785.88</v>
      </c>
      <c r="M99" s="119">
        <v>398.57</v>
      </c>
      <c r="N99" s="119">
        <v>513.62</v>
      </c>
      <c r="O99" s="119" t="s">
        <v>220</v>
      </c>
      <c r="P99" s="121" t="s">
        <v>220</v>
      </c>
      <c r="Q99" s="83"/>
      <c r="R99" s="339"/>
      <c r="S99" s="232" t="s">
        <v>253</v>
      </c>
      <c r="T99" s="87">
        <v>6</v>
      </c>
      <c r="U99" s="123">
        <v>8</v>
      </c>
      <c r="V99" s="123" t="s">
        <v>220</v>
      </c>
      <c r="W99" s="88" t="s">
        <v>220</v>
      </c>
      <c r="X99" s="153"/>
      <c r="Y99" s="339"/>
      <c r="Z99" s="232" t="s">
        <v>221</v>
      </c>
      <c r="AA99" s="87">
        <v>386.61</v>
      </c>
      <c r="AB99" s="123">
        <v>86.14</v>
      </c>
      <c r="AC99" s="123">
        <v>46.75</v>
      </c>
      <c r="AD99" s="123">
        <v>6.4664649129613823</v>
      </c>
      <c r="AE99" s="123">
        <v>8.1263060134664507</v>
      </c>
      <c r="AF99" s="88">
        <v>8.5561497326203213</v>
      </c>
      <c r="AG99" s="153"/>
      <c r="AH99" s="341"/>
      <c r="AI99" s="232" t="s">
        <v>249</v>
      </c>
      <c r="AJ99" s="125">
        <v>56.65</v>
      </c>
      <c r="AK99" s="281">
        <v>2.2530000000000001</v>
      </c>
      <c r="AL99" s="281">
        <v>10.95</v>
      </c>
      <c r="AM99" s="281">
        <v>275.2</v>
      </c>
      <c r="AN99" s="281">
        <v>2.2519999999999998</v>
      </c>
      <c r="AO99" s="281">
        <v>13.51</v>
      </c>
      <c r="AP99" s="133">
        <v>9.1300000000000008</v>
      </c>
      <c r="AQ99" s="83"/>
      <c r="AR99" s="339"/>
      <c r="AS99" s="232" t="s">
        <v>253</v>
      </c>
      <c r="AT99" s="87">
        <v>63.6</v>
      </c>
      <c r="AU99" s="123">
        <v>58.8</v>
      </c>
      <c r="AV99" s="123">
        <v>58.4</v>
      </c>
      <c r="AW99" s="123">
        <v>78.599999999999994</v>
      </c>
      <c r="AX99" s="123">
        <v>66</v>
      </c>
      <c r="AY99" s="123">
        <v>61.8</v>
      </c>
      <c r="AZ99" s="88">
        <v>67.099999999999994</v>
      </c>
    </row>
    <row r="100" spans="1:52" x14ac:dyDescent="0.25">
      <c r="A100" s="339"/>
      <c r="B100" s="210" t="s">
        <v>245</v>
      </c>
      <c r="C100" s="100">
        <v>375.43</v>
      </c>
      <c r="D100" s="101">
        <v>108.44</v>
      </c>
      <c r="E100" s="101">
        <v>90.9</v>
      </c>
      <c r="F100" s="101">
        <v>17.54</v>
      </c>
      <c r="G100" s="103">
        <v>266.99</v>
      </c>
      <c r="H100" s="83"/>
      <c r="I100" s="339"/>
      <c r="J100" s="210" t="s">
        <v>245</v>
      </c>
      <c r="K100" s="100">
        <v>6513.86</v>
      </c>
      <c r="L100" s="101">
        <v>5597.57</v>
      </c>
      <c r="M100" s="101">
        <v>397.11</v>
      </c>
      <c r="N100" s="101">
        <v>519.18000000000006</v>
      </c>
      <c r="O100" s="101" t="s">
        <v>220</v>
      </c>
      <c r="P100" s="103" t="s">
        <v>220</v>
      </c>
      <c r="Q100" s="83"/>
      <c r="R100" s="339"/>
      <c r="S100" s="210" t="s">
        <v>245</v>
      </c>
      <c r="T100" s="107">
        <v>6</v>
      </c>
      <c r="U100" s="109">
        <v>8</v>
      </c>
      <c r="V100" s="109" t="s">
        <v>220</v>
      </c>
      <c r="W100" s="113" t="s">
        <v>220</v>
      </c>
      <c r="X100" s="153"/>
      <c r="Y100" s="339"/>
      <c r="Z100" s="210" t="s">
        <v>248</v>
      </c>
      <c r="AA100" s="107">
        <v>357.05</v>
      </c>
      <c r="AB100" s="109">
        <v>82.11</v>
      </c>
      <c r="AC100" s="109">
        <v>46.05</v>
      </c>
      <c r="AD100" s="109">
        <v>7.0018204733230638</v>
      </c>
      <c r="AE100" s="109">
        <v>8.5251491901108274</v>
      </c>
      <c r="AF100" s="113">
        <v>8.686210640608035</v>
      </c>
      <c r="AG100" s="153"/>
      <c r="AH100" s="341">
        <v>1927</v>
      </c>
      <c r="AI100" s="210" t="s">
        <v>247</v>
      </c>
      <c r="AJ100" s="111">
        <v>56.74</v>
      </c>
      <c r="AK100" s="280">
        <v>2.2549999999999999</v>
      </c>
      <c r="AL100" s="280">
        <v>10.95</v>
      </c>
      <c r="AM100" s="280">
        <v>275.8</v>
      </c>
      <c r="AN100" s="280">
        <v>2.464</v>
      </c>
      <c r="AO100" s="280" t="s">
        <v>222</v>
      </c>
      <c r="AP100" s="131">
        <v>9.125</v>
      </c>
      <c r="AQ100" s="83"/>
      <c r="AR100" s="339"/>
      <c r="AS100" s="210" t="s">
        <v>245</v>
      </c>
      <c r="AT100" s="107">
        <v>62.7</v>
      </c>
      <c r="AU100" s="109">
        <v>59.1</v>
      </c>
      <c r="AV100" s="109">
        <v>55.6</v>
      </c>
      <c r="AW100" s="109">
        <v>78.599999999999994</v>
      </c>
      <c r="AX100" s="109">
        <v>65.3</v>
      </c>
      <c r="AY100" s="109">
        <v>60.5</v>
      </c>
      <c r="AZ100" s="113">
        <v>67.7</v>
      </c>
    </row>
    <row r="101" spans="1:52" x14ac:dyDescent="0.25">
      <c r="A101" s="339"/>
      <c r="B101" s="232" t="s">
        <v>249</v>
      </c>
      <c r="C101" s="118">
        <v>339.08000000000004</v>
      </c>
      <c r="D101" s="119">
        <v>108.55000000000001</v>
      </c>
      <c r="E101" s="119">
        <v>91.01</v>
      </c>
      <c r="F101" s="119">
        <v>17.54</v>
      </c>
      <c r="G101" s="121">
        <v>230.53</v>
      </c>
      <c r="H101" s="83"/>
      <c r="I101" s="339"/>
      <c r="J101" s="232" t="s">
        <v>249</v>
      </c>
      <c r="K101" s="118">
        <v>6616.9699999999993</v>
      </c>
      <c r="L101" s="119">
        <v>5528.17</v>
      </c>
      <c r="M101" s="119">
        <v>493.2</v>
      </c>
      <c r="N101" s="119">
        <v>595.59999999999991</v>
      </c>
      <c r="O101" s="119" t="s">
        <v>220</v>
      </c>
      <c r="P101" s="121" t="s">
        <v>220</v>
      </c>
      <c r="Q101" s="83"/>
      <c r="R101" s="339"/>
      <c r="S101" s="232" t="s">
        <v>249</v>
      </c>
      <c r="T101" s="87">
        <v>6</v>
      </c>
      <c r="U101" s="123">
        <v>8</v>
      </c>
      <c r="V101" s="123" t="s">
        <v>220</v>
      </c>
      <c r="W101" s="88" t="s">
        <v>220</v>
      </c>
      <c r="X101" s="153"/>
      <c r="Y101" s="339"/>
      <c r="Z101" s="232" t="s">
        <v>251</v>
      </c>
      <c r="AA101" s="87">
        <v>323.95999999999998</v>
      </c>
      <c r="AB101" s="123">
        <v>69.23</v>
      </c>
      <c r="AC101" s="123">
        <v>42.78</v>
      </c>
      <c r="AD101" s="123">
        <v>7.7170020990245716</v>
      </c>
      <c r="AE101" s="123">
        <v>10.111223458038422</v>
      </c>
      <c r="AF101" s="88">
        <v>9.3501636278634876</v>
      </c>
      <c r="AG101" s="153"/>
      <c r="AH101" s="341"/>
      <c r="AI101" s="232" t="s">
        <v>250</v>
      </c>
      <c r="AJ101" s="125">
        <v>56.84</v>
      </c>
      <c r="AK101" s="281">
        <v>2.2400000000000002</v>
      </c>
      <c r="AL101" s="281">
        <v>10.95</v>
      </c>
      <c r="AM101" s="281">
        <v>276.3</v>
      </c>
      <c r="AN101" s="281">
        <v>2.46</v>
      </c>
      <c r="AO101" s="281" t="s">
        <v>222</v>
      </c>
      <c r="AP101" s="133">
        <v>9.1300000000000008</v>
      </c>
      <c r="AQ101" s="83"/>
      <c r="AR101" s="339"/>
      <c r="AS101" s="232" t="s">
        <v>249</v>
      </c>
      <c r="AT101" s="87">
        <v>62.3</v>
      </c>
      <c r="AU101" s="123">
        <v>57.9</v>
      </c>
      <c r="AV101" s="123">
        <v>55.8</v>
      </c>
      <c r="AW101" s="123">
        <v>78.599999999999994</v>
      </c>
      <c r="AX101" s="123">
        <v>64.900000000000006</v>
      </c>
      <c r="AY101" s="123">
        <v>60.1</v>
      </c>
      <c r="AZ101" s="88">
        <v>68</v>
      </c>
    </row>
    <row r="102" spans="1:52" x14ac:dyDescent="0.25">
      <c r="A102" s="339">
        <v>1929</v>
      </c>
      <c r="B102" s="210" t="s">
        <v>247</v>
      </c>
      <c r="C102" s="100">
        <v>308.14999999999998</v>
      </c>
      <c r="D102" s="101">
        <v>108.69999999999999</v>
      </c>
      <c r="E102" s="101">
        <v>91.16</v>
      </c>
      <c r="F102" s="101">
        <v>17.54</v>
      </c>
      <c r="G102" s="103">
        <v>199.45</v>
      </c>
      <c r="H102" s="83"/>
      <c r="I102" s="339">
        <v>1929</v>
      </c>
      <c r="J102" s="210" t="s">
        <v>247</v>
      </c>
      <c r="K102" s="100">
        <v>6323.7400000000007</v>
      </c>
      <c r="L102" s="101">
        <v>5193.59</v>
      </c>
      <c r="M102" s="101">
        <v>498.93</v>
      </c>
      <c r="N102" s="101">
        <v>631.22</v>
      </c>
      <c r="O102" s="101" t="s">
        <v>220</v>
      </c>
      <c r="P102" s="103" t="s">
        <v>220</v>
      </c>
      <c r="Q102" s="83"/>
      <c r="R102" s="339">
        <v>1929</v>
      </c>
      <c r="S102" s="210" t="s">
        <v>247</v>
      </c>
      <c r="T102" s="107">
        <v>6</v>
      </c>
      <c r="U102" s="109">
        <v>8</v>
      </c>
      <c r="V102" s="109" t="s">
        <v>220</v>
      </c>
      <c r="W102" s="113" t="s">
        <v>220</v>
      </c>
      <c r="X102" s="153"/>
      <c r="Y102" s="339"/>
      <c r="Z102" s="210" t="s">
        <v>253</v>
      </c>
      <c r="AA102" s="107">
        <v>306.97000000000003</v>
      </c>
      <c r="AB102" s="109">
        <v>67.790000000000006</v>
      </c>
      <c r="AC102" s="109">
        <v>39.75</v>
      </c>
      <c r="AD102" s="109">
        <v>8.1441183177509195</v>
      </c>
      <c r="AE102" s="109">
        <v>10.326006785661601</v>
      </c>
      <c r="AF102" s="113">
        <v>10.062893081761006</v>
      </c>
      <c r="AG102" s="153"/>
      <c r="AH102" s="341"/>
      <c r="AI102" s="210" t="s">
        <v>232</v>
      </c>
      <c r="AJ102" s="111">
        <v>56.84</v>
      </c>
      <c r="AK102" s="280">
        <v>2.2330000000000001</v>
      </c>
      <c r="AL102" s="280">
        <v>10.95</v>
      </c>
      <c r="AM102" s="280">
        <v>276.39999999999998</v>
      </c>
      <c r="AN102" s="280">
        <v>2.5659999999999998</v>
      </c>
      <c r="AO102" s="280" t="s">
        <v>222</v>
      </c>
      <c r="AP102" s="131">
        <v>9.125</v>
      </c>
      <c r="AQ102" s="342"/>
      <c r="AR102" s="339">
        <v>1935</v>
      </c>
      <c r="AS102" s="210" t="s">
        <v>247</v>
      </c>
      <c r="AT102" s="107">
        <v>64.5</v>
      </c>
      <c r="AU102" s="109">
        <v>62.9</v>
      </c>
      <c r="AV102" s="109">
        <v>58.6</v>
      </c>
      <c r="AW102" s="109">
        <v>78.8</v>
      </c>
      <c r="AX102" s="109">
        <v>65.400000000000006</v>
      </c>
      <c r="AY102" s="109">
        <v>62.6</v>
      </c>
      <c r="AZ102" s="113">
        <v>68</v>
      </c>
    </row>
    <row r="103" spans="1:52" x14ac:dyDescent="0.25">
      <c r="A103" s="339"/>
      <c r="B103" s="232" t="s">
        <v>250</v>
      </c>
      <c r="C103" s="118">
        <v>294.34000000000003</v>
      </c>
      <c r="D103" s="119">
        <v>108.88</v>
      </c>
      <c r="E103" s="119">
        <v>91.34</v>
      </c>
      <c r="F103" s="119">
        <v>17.54</v>
      </c>
      <c r="G103" s="121">
        <v>185.46</v>
      </c>
      <c r="H103" s="83"/>
      <c r="I103" s="339"/>
      <c r="J103" s="232" t="s">
        <v>250</v>
      </c>
      <c r="K103" s="118">
        <v>6157.9999999999991</v>
      </c>
      <c r="L103" s="119">
        <v>5158.66</v>
      </c>
      <c r="M103" s="119">
        <v>456.44</v>
      </c>
      <c r="N103" s="119">
        <v>542.9</v>
      </c>
      <c r="O103" s="119" t="s">
        <v>220</v>
      </c>
      <c r="P103" s="121" t="s">
        <v>220</v>
      </c>
      <c r="Q103" s="83"/>
      <c r="R103" s="339"/>
      <c r="S103" s="232" t="s">
        <v>250</v>
      </c>
      <c r="T103" s="87">
        <v>6</v>
      </c>
      <c r="U103" s="123">
        <v>8</v>
      </c>
      <c r="V103" s="123" t="s">
        <v>220</v>
      </c>
      <c r="W103" s="88" t="s">
        <v>220</v>
      </c>
      <c r="X103" s="153"/>
      <c r="Y103" s="339"/>
      <c r="Z103" s="232" t="s">
        <v>245</v>
      </c>
      <c r="AA103" s="87">
        <v>295.01</v>
      </c>
      <c r="AB103" s="123">
        <v>66.14</v>
      </c>
      <c r="AC103" s="123">
        <v>34.229999999999997</v>
      </c>
      <c r="AD103" s="123">
        <v>8.4742890071523007</v>
      </c>
      <c r="AE103" s="123">
        <v>10.583610523132748</v>
      </c>
      <c r="AF103" s="88">
        <v>11.685655857435</v>
      </c>
      <c r="AG103" s="153"/>
      <c r="AH103" s="341"/>
      <c r="AI103" s="232" t="s">
        <v>254</v>
      </c>
      <c r="AJ103" s="125">
        <v>56.85</v>
      </c>
      <c r="AK103" s="281">
        <v>2.2360000000000002</v>
      </c>
      <c r="AL103" s="281">
        <v>10.95</v>
      </c>
      <c r="AM103" s="281">
        <v>276.60000000000002</v>
      </c>
      <c r="AN103" s="281">
        <v>2.8530000000000002</v>
      </c>
      <c r="AO103" s="281" t="s">
        <v>222</v>
      </c>
      <c r="AP103" s="133">
        <v>9.1349999999999998</v>
      </c>
      <c r="AQ103" s="342"/>
      <c r="AR103" s="339"/>
      <c r="AS103" s="232" t="s">
        <v>250</v>
      </c>
      <c r="AT103" s="87">
        <v>63.9</v>
      </c>
      <c r="AU103" s="123">
        <v>60.9</v>
      </c>
      <c r="AV103" s="123">
        <v>57.1</v>
      </c>
      <c r="AW103" s="123">
        <v>78.8</v>
      </c>
      <c r="AX103" s="123">
        <v>66</v>
      </c>
      <c r="AY103" s="123">
        <v>60.7</v>
      </c>
      <c r="AZ103" s="88">
        <v>67.8</v>
      </c>
    </row>
    <row r="104" spans="1:52" x14ac:dyDescent="0.25">
      <c r="A104" s="339"/>
      <c r="B104" s="210" t="s">
        <v>232</v>
      </c>
      <c r="C104" s="100">
        <v>301.26</v>
      </c>
      <c r="D104" s="101">
        <v>109.33</v>
      </c>
      <c r="E104" s="101">
        <v>91.77</v>
      </c>
      <c r="F104" s="101">
        <v>17.559999999999999</v>
      </c>
      <c r="G104" s="103">
        <v>191.93</v>
      </c>
      <c r="H104" s="83"/>
      <c r="I104" s="339"/>
      <c r="J104" s="210" t="s">
        <v>232</v>
      </c>
      <c r="K104" s="100">
        <v>6186.8700000000008</v>
      </c>
      <c r="L104" s="101">
        <v>5265.3</v>
      </c>
      <c r="M104" s="101">
        <v>402.39</v>
      </c>
      <c r="N104" s="101">
        <v>519.17999999999995</v>
      </c>
      <c r="O104" s="101" t="s">
        <v>220</v>
      </c>
      <c r="P104" s="103" t="s">
        <v>220</v>
      </c>
      <c r="Q104" s="83"/>
      <c r="R104" s="339"/>
      <c r="S104" s="210" t="s">
        <v>232</v>
      </c>
      <c r="T104" s="107">
        <v>6</v>
      </c>
      <c r="U104" s="109">
        <v>8</v>
      </c>
      <c r="V104" s="109" t="s">
        <v>220</v>
      </c>
      <c r="W104" s="113" t="s">
        <v>220</v>
      </c>
      <c r="X104" s="153"/>
      <c r="Y104" s="339"/>
      <c r="Z104" s="210" t="s">
        <v>249</v>
      </c>
      <c r="AA104" s="107">
        <v>282.58</v>
      </c>
      <c r="AB104" s="109">
        <v>63.74</v>
      </c>
      <c r="AC104" s="109">
        <v>31.56</v>
      </c>
      <c r="AD104" s="109">
        <v>8.8470521622195495</v>
      </c>
      <c r="AE104" s="109">
        <v>10.982114841543771</v>
      </c>
      <c r="AF104" s="113">
        <v>12.67427122940431</v>
      </c>
      <c r="AG104" s="153"/>
      <c r="AH104" s="341"/>
      <c r="AI104" s="210" t="s">
        <v>255</v>
      </c>
      <c r="AJ104" s="111">
        <v>56.82</v>
      </c>
      <c r="AK104" s="280">
        <v>2.2360000000000002</v>
      </c>
      <c r="AL104" s="280">
        <v>10.95</v>
      </c>
      <c r="AM104" s="280">
        <v>276.5</v>
      </c>
      <c r="AN104" s="280">
        <v>3.0720000000000001</v>
      </c>
      <c r="AO104" s="280">
        <v>13.35</v>
      </c>
      <c r="AP104" s="131">
        <v>9.1349999999999998</v>
      </c>
      <c r="AQ104" s="342"/>
      <c r="AR104" s="339"/>
      <c r="AS104" s="210" t="s">
        <v>232</v>
      </c>
      <c r="AT104" s="107">
        <v>63</v>
      </c>
      <c r="AU104" s="109">
        <v>61.1</v>
      </c>
      <c r="AV104" s="109">
        <v>55.2</v>
      </c>
      <c r="AW104" s="109">
        <v>78.8</v>
      </c>
      <c r="AX104" s="109">
        <v>64.8</v>
      </c>
      <c r="AY104" s="109">
        <v>60.2</v>
      </c>
      <c r="AZ104" s="113">
        <v>67.2</v>
      </c>
    </row>
    <row r="105" spans="1:52" x14ac:dyDescent="0.25">
      <c r="A105" s="339"/>
      <c r="B105" s="232" t="s">
        <v>254</v>
      </c>
      <c r="C105" s="118">
        <v>301.34000000000003</v>
      </c>
      <c r="D105" s="119">
        <v>109.74000000000001</v>
      </c>
      <c r="E105" s="119">
        <v>92.17</v>
      </c>
      <c r="F105" s="119">
        <v>17.57</v>
      </c>
      <c r="G105" s="121">
        <v>191.6</v>
      </c>
      <c r="H105" s="83"/>
      <c r="I105" s="339"/>
      <c r="J105" s="232" t="s">
        <v>254</v>
      </c>
      <c r="K105" s="118">
        <v>5984.27</v>
      </c>
      <c r="L105" s="119">
        <v>5212.05</v>
      </c>
      <c r="M105" s="119">
        <v>376.67</v>
      </c>
      <c r="N105" s="119">
        <v>395.55</v>
      </c>
      <c r="O105" s="119" t="s">
        <v>220</v>
      </c>
      <c r="P105" s="121" t="s">
        <v>220</v>
      </c>
      <c r="Q105" s="83"/>
      <c r="R105" s="339"/>
      <c r="S105" s="232" t="s">
        <v>254</v>
      </c>
      <c r="T105" s="87">
        <v>6</v>
      </c>
      <c r="U105" s="123">
        <v>8</v>
      </c>
      <c r="V105" s="123" t="s">
        <v>220</v>
      </c>
      <c r="W105" s="88" t="s">
        <v>220</v>
      </c>
      <c r="X105" s="153"/>
      <c r="Y105" s="339">
        <v>1932</v>
      </c>
      <c r="Z105" s="232" t="s">
        <v>247</v>
      </c>
      <c r="AA105" s="87">
        <v>232.93</v>
      </c>
      <c r="AB105" s="123">
        <v>58.81</v>
      </c>
      <c r="AC105" s="123">
        <v>28.06</v>
      </c>
      <c r="AD105" s="123">
        <v>10.732838191731421</v>
      </c>
      <c r="AE105" s="123">
        <v>11.902737629654821</v>
      </c>
      <c r="AF105" s="88">
        <v>14.255167498218105</v>
      </c>
      <c r="AG105" s="153"/>
      <c r="AH105" s="341"/>
      <c r="AI105" s="232" t="s">
        <v>234</v>
      </c>
      <c r="AJ105" s="125">
        <v>56.79</v>
      </c>
      <c r="AK105" s="281">
        <v>2.2330000000000001</v>
      </c>
      <c r="AL105" s="281">
        <v>10.95</v>
      </c>
      <c r="AM105" s="281">
        <v>276.39999999999998</v>
      </c>
      <c r="AN105" s="281">
        <v>3.1760000000000002</v>
      </c>
      <c r="AO105" s="281">
        <v>13.4</v>
      </c>
      <c r="AP105" s="133">
        <v>9.1349999999999998</v>
      </c>
      <c r="AQ105" s="148"/>
      <c r="AR105" s="339"/>
      <c r="AS105" s="232" t="s">
        <v>254</v>
      </c>
      <c r="AT105" s="87">
        <v>62.9</v>
      </c>
      <c r="AU105" s="123">
        <v>58.9</v>
      </c>
      <c r="AV105" s="123">
        <v>56.3</v>
      </c>
      <c r="AW105" s="123">
        <v>78.8</v>
      </c>
      <c r="AX105" s="123">
        <v>65.3</v>
      </c>
      <c r="AY105" s="123">
        <v>60.8</v>
      </c>
      <c r="AZ105" s="88">
        <v>68.7</v>
      </c>
    </row>
    <row r="106" spans="1:52" x14ac:dyDescent="0.25">
      <c r="A106" s="339"/>
      <c r="B106" s="210" t="s">
        <v>255</v>
      </c>
      <c r="C106" s="100">
        <v>339.68</v>
      </c>
      <c r="D106" s="101">
        <v>110.09</v>
      </c>
      <c r="E106" s="101">
        <v>92.53</v>
      </c>
      <c r="F106" s="101">
        <v>17.559999999999999</v>
      </c>
      <c r="G106" s="103">
        <v>229.59</v>
      </c>
      <c r="H106" s="83"/>
      <c r="I106" s="339"/>
      <c r="J106" s="210" t="s">
        <v>255</v>
      </c>
      <c r="K106" s="100">
        <v>6178.52</v>
      </c>
      <c r="L106" s="101">
        <v>5092.0200000000004</v>
      </c>
      <c r="M106" s="101">
        <v>556.04</v>
      </c>
      <c r="N106" s="101">
        <v>530.46</v>
      </c>
      <c r="O106" s="101" t="s">
        <v>220</v>
      </c>
      <c r="P106" s="103" t="s">
        <v>220</v>
      </c>
      <c r="Q106" s="83"/>
      <c r="R106" s="339"/>
      <c r="S106" s="210" t="s">
        <v>255</v>
      </c>
      <c r="T106" s="107">
        <v>6</v>
      </c>
      <c r="U106" s="109">
        <v>8</v>
      </c>
      <c r="V106" s="109" t="s">
        <v>220</v>
      </c>
      <c r="W106" s="113" t="s">
        <v>220</v>
      </c>
      <c r="X106" s="153"/>
      <c r="Y106" s="339"/>
      <c r="Z106" s="210" t="s">
        <v>250</v>
      </c>
      <c r="AA106" s="107">
        <v>250.13</v>
      </c>
      <c r="AB106" s="109">
        <v>59.96</v>
      </c>
      <c r="AC106" s="109">
        <v>30.83</v>
      </c>
      <c r="AD106" s="109">
        <v>9.9948027025946509</v>
      </c>
      <c r="AE106" s="109">
        <v>11.674449633088726</v>
      </c>
      <c r="AF106" s="113">
        <v>12.974375608173858</v>
      </c>
      <c r="AG106" s="153"/>
      <c r="AH106" s="341"/>
      <c r="AI106" s="210" t="s">
        <v>221</v>
      </c>
      <c r="AJ106" s="111">
        <v>56.79</v>
      </c>
      <c r="AK106" s="280">
        <v>2.2309999999999999</v>
      </c>
      <c r="AL106" s="280">
        <v>10.95</v>
      </c>
      <c r="AM106" s="280">
        <v>276.2</v>
      </c>
      <c r="AN106" s="280">
        <v>3.1</v>
      </c>
      <c r="AO106" s="280">
        <v>13.4</v>
      </c>
      <c r="AP106" s="131">
        <v>9.1349999999999998</v>
      </c>
      <c r="AQ106" s="83"/>
      <c r="AR106" s="339"/>
      <c r="AS106" s="210" t="s">
        <v>255</v>
      </c>
      <c r="AT106" s="107">
        <v>64</v>
      </c>
      <c r="AU106" s="109">
        <v>61.2</v>
      </c>
      <c r="AV106" s="109">
        <v>56.5</v>
      </c>
      <c r="AW106" s="109">
        <v>78.900000000000006</v>
      </c>
      <c r="AX106" s="109">
        <v>66.400000000000006</v>
      </c>
      <c r="AY106" s="109">
        <v>61.4</v>
      </c>
      <c r="AZ106" s="113">
        <v>68.3</v>
      </c>
    </row>
    <row r="107" spans="1:52" x14ac:dyDescent="0.25">
      <c r="A107" s="339"/>
      <c r="B107" s="232" t="s">
        <v>234</v>
      </c>
      <c r="C107" s="118">
        <v>289.03000000000003</v>
      </c>
      <c r="D107" s="119">
        <v>110.73</v>
      </c>
      <c r="E107" s="119">
        <v>93.17</v>
      </c>
      <c r="F107" s="119">
        <v>17.559999999999999</v>
      </c>
      <c r="G107" s="121">
        <v>178.3</v>
      </c>
      <c r="H107" s="83"/>
      <c r="I107" s="339"/>
      <c r="J107" s="232" t="s">
        <v>234</v>
      </c>
      <c r="K107" s="118">
        <v>6055.81</v>
      </c>
      <c r="L107" s="119">
        <v>5195.8599999999997</v>
      </c>
      <c r="M107" s="119">
        <v>528.6</v>
      </c>
      <c r="N107" s="119">
        <v>331.35</v>
      </c>
      <c r="O107" s="119" t="s">
        <v>220</v>
      </c>
      <c r="P107" s="121" t="s">
        <v>220</v>
      </c>
      <c r="Q107" s="83"/>
      <c r="R107" s="339"/>
      <c r="S107" s="232" t="s">
        <v>234</v>
      </c>
      <c r="T107" s="87">
        <v>6</v>
      </c>
      <c r="U107" s="123">
        <v>8</v>
      </c>
      <c r="V107" s="123" t="s">
        <v>220</v>
      </c>
      <c r="W107" s="88" t="s">
        <v>220</v>
      </c>
      <c r="X107" s="153"/>
      <c r="Y107" s="339"/>
      <c r="Z107" s="232" t="s">
        <v>232</v>
      </c>
      <c r="AA107" s="87">
        <v>235.24</v>
      </c>
      <c r="AB107" s="123">
        <v>63.6</v>
      </c>
      <c r="AC107" s="123">
        <v>31.52</v>
      </c>
      <c r="AD107" s="123">
        <v>10.627444312191804</v>
      </c>
      <c r="AE107" s="123">
        <v>11.0062893081761</v>
      </c>
      <c r="AF107" s="88">
        <v>12.690355329949238</v>
      </c>
      <c r="AG107" s="153"/>
      <c r="AH107" s="341"/>
      <c r="AI107" s="232" t="s">
        <v>248</v>
      </c>
      <c r="AJ107" s="125">
        <v>56.77</v>
      </c>
      <c r="AK107" s="281">
        <v>2.23</v>
      </c>
      <c r="AL107" s="281">
        <v>10.95</v>
      </c>
      <c r="AM107" s="281">
        <v>276.2</v>
      </c>
      <c r="AN107" s="281">
        <v>3.0920000000000001</v>
      </c>
      <c r="AO107" s="281" t="s">
        <v>222</v>
      </c>
      <c r="AP107" s="133">
        <v>9.1300000000000008</v>
      </c>
      <c r="AQ107" s="83"/>
      <c r="AR107" s="339"/>
      <c r="AS107" s="232" t="s">
        <v>234</v>
      </c>
      <c r="AT107" s="87">
        <v>63.9</v>
      </c>
      <c r="AU107" s="123">
        <v>60.1</v>
      </c>
      <c r="AV107" s="123">
        <v>58.5</v>
      </c>
      <c r="AW107" s="123">
        <v>79.2</v>
      </c>
      <c r="AX107" s="123">
        <v>65.7</v>
      </c>
      <c r="AY107" s="123">
        <v>63.1</v>
      </c>
      <c r="AZ107" s="88">
        <v>68.900000000000006</v>
      </c>
    </row>
    <row r="108" spans="1:52" x14ac:dyDescent="0.25">
      <c r="A108" s="339"/>
      <c r="B108" s="210" t="s">
        <v>221</v>
      </c>
      <c r="C108" s="100">
        <v>371.81</v>
      </c>
      <c r="D108" s="101">
        <v>111.17</v>
      </c>
      <c r="E108" s="101">
        <v>93.61</v>
      </c>
      <c r="F108" s="101">
        <v>17.559999999999999</v>
      </c>
      <c r="G108" s="103">
        <v>260.64</v>
      </c>
      <c r="H108" s="83"/>
      <c r="I108" s="339"/>
      <c r="J108" s="210" t="s">
        <v>221</v>
      </c>
      <c r="K108" s="100">
        <v>6331.7300000000005</v>
      </c>
      <c r="L108" s="101">
        <v>5299.01</v>
      </c>
      <c r="M108" s="101">
        <v>652.01</v>
      </c>
      <c r="N108" s="101">
        <v>380.71000000000004</v>
      </c>
      <c r="O108" s="101" t="s">
        <v>220</v>
      </c>
      <c r="P108" s="103" t="s">
        <v>220</v>
      </c>
      <c r="Q108" s="83"/>
      <c r="R108" s="339"/>
      <c r="S108" s="210" t="s">
        <v>221</v>
      </c>
      <c r="T108" s="107">
        <v>6</v>
      </c>
      <c r="U108" s="109">
        <v>8</v>
      </c>
      <c r="V108" s="109" t="s">
        <v>220</v>
      </c>
      <c r="W108" s="113" t="s">
        <v>220</v>
      </c>
      <c r="X108" s="153"/>
      <c r="Y108" s="339"/>
      <c r="Z108" s="210" t="s">
        <v>254</v>
      </c>
      <c r="AA108" s="107">
        <v>214.53</v>
      </c>
      <c r="AB108" s="109">
        <v>58.25</v>
      </c>
      <c r="AC108" s="109">
        <v>28.64</v>
      </c>
      <c r="AD108" s="109">
        <v>11.653381811401669</v>
      </c>
      <c r="AE108" s="109">
        <v>12.017167381974248</v>
      </c>
      <c r="AF108" s="113">
        <v>13.966480446927374</v>
      </c>
      <c r="AG108" s="153"/>
      <c r="AH108" s="341"/>
      <c r="AI108" s="210" t="s">
        <v>251</v>
      </c>
      <c r="AJ108" s="111">
        <v>56.71</v>
      </c>
      <c r="AK108" s="280">
        <v>2.23</v>
      </c>
      <c r="AL108" s="280">
        <v>10.95</v>
      </c>
      <c r="AM108" s="280">
        <v>276.3</v>
      </c>
      <c r="AN108" s="280">
        <v>3.0939999999999999</v>
      </c>
      <c r="AO108" s="280" t="s">
        <v>222</v>
      </c>
      <c r="AP108" s="131">
        <v>9.1300000000000008</v>
      </c>
      <c r="AQ108" s="83"/>
      <c r="AR108" s="339"/>
      <c r="AS108" s="210" t="s">
        <v>221</v>
      </c>
      <c r="AT108" s="107">
        <v>63.3</v>
      </c>
      <c r="AU108" s="109">
        <v>60.3</v>
      </c>
      <c r="AV108" s="109">
        <v>55.6</v>
      </c>
      <c r="AW108" s="109">
        <v>79.8</v>
      </c>
      <c r="AX108" s="109">
        <v>65.7</v>
      </c>
      <c r="AY108" s="109">
        <v>61.7</v>
      </c>
      <c r="AZ108" s="113">
        <v>68.3</v>
      </c>
    </row>
    <row r="109" spans="1:52" x14ac:dyDescent="0.25">
      <c r="A109" s="339"/>
      <c r="B109" s="232" t="s">
        <v>248</v>
      </c>
      <c r="C109" s="118">
        <v>367.7</v>
      </c>
      <c r="D109" s="119">
        <v>111.43</v>
      </c>
      <c r="E109" s="119">
        <v>93.86</v>
      </c>
      <c r="F109" s="119">
        <v>17.57</v>
      </c>
      <c r="G109" s="121">
        <v>256.27</v>
      </c>
      <c r="H109" s="83"/>
      <c r="I109" s="339"/>
      <c r="J109" s="232" t="s">
        <v>248</v>
      </c>
      <c r="K109" s="118">
        <v>6780.81</v>
      </c>
      <c r="L109" s="119">
        <v>5653.52</v>
      </c>
      <c r="M109" s="119">
        <v>759.63</v>
      </c>
      <c r="N109" s="119">
        <v>367.65999999999997</v>
      </c>
      <c r="O109" s="119" t="s">
        <v>220</v>
      </c>
      <c r="P109" s="121" t="s">
        <v>220</v>
      </c>
      <c r="Q109" s="83"/>
      <c r="R109" s="339"/>
      <c r="S109" s="232" t="s">
        <v>248</v>
      </c>
      <c r="T109" s="87">
        <v>6</v>
      </c>
      <c r="U109" s="123">
        <v>8</v>
      </c>
      <c r="V109" s="123" t="s">
        <v>220</v>
      </c>
      <c r="W109" s="88" t="s">
        <v>220</v>
      </c>
      <c r="X109" s="153"/>
      <c r="Y109" s="339"/>
      <c r="Z109" s="232" t="s">
        <v>255</v>
      </c>
      <c r="AA109" s="87">
        <v>183.72</v>
      </c>
      <c r="AB109" s="123">
        <v>50.5</v>
      </c>
      <c r="AC109" s="123">
        <v>24.69</v>
      </c>
      <c r="AD109" s="123">
        <v>13.607663836272589</v>
      </c>
      <c r="AE109" s="123">
        <v>13.861386138613861</v>
      </c>
      <c r="AF109" s="88">
        <v>16.200891049007694</v>
      </c>
      <c r="AG109" s="153"/>
      <c r="AH109" s="341"/>
      <c r="AI109" s="232" t="s">
        <v>253</v>
      </c>
      <c r="AJ109" s="125">
        <v>56.7</v>
      </c>
      <c r="AK109" s="281">
        <v>2.2330000000000001</v>
      </c>
      <c r="AL109" s="281">
        <v>10.95</v>
      </c>
      <c r="AM109" s="281">
        <v>276.60000000000002</v>
      </c>
      <c r="AN109" s="281">
        <v>3.1040000000000001</v>
      </c>
      <c r="AO109" s="281" t="s">
        <v>222</v>
      </c>
      <c r="AP109" s="133">
        <v>9.1300000000000008</v>
      </c>
      <c r="AQ109" s="83"/>
      <c r="AR109" s="339"/>
      <c r="AS109" s="232" t="s">
        <v>248</v>
      </c>
      <c r="AT109" s="87">
        <v>64.8</v>
      </c>
      <c r="AU109" s="123">
        <v>67.599999999999994</v>
      </c>
      <c r="AV109" s="123">
        <v>53.1</v>
      </c>
      <c r="AW109" s="123">
        <v>80</v>
      </c>
      <c r="AX109" s="123">
        <v>66.400000000000006</v>
      </c>
      <c r="AY109" s="123">
        <v>62.6</v>
      </c>
      <c r="AZ109" s="88">
        <v>68.900000000000006</v>
      </c>
    </row>
    <row r="110" spans="1:52" x14ac:dyDescent="0.25">
      <c r="A110" s="339"/>
      <c r="B110" s="210" t="s">
        <v>251</v>
      </c>
      <c r="C110" s="100">
        <v>393.62</v>
      </c>
      <c r="D110" s="101">
        <v>111.61000000000001</v>
      </c>
      <c r="E110" s="101">
        <v>94.04</v>
      </c>
      <c r="F110" s="101">
        <v>17.57</v>
      </c>
      <c r="G110" s="103">
        <v>282.01</v>
      </c>
      <c r="H110" s="83"/>
      <c r="I110" s="339"/>
      <c r="J110" s="210" t="s">
        <v>251</v>
      </c>
      <c r="K110" s="100">
        <v>6872.7999999999993</v>
      </c>
      <c r="L110" s="101">
        <v>5695.29</v>
      </c>
      <c r="M110" s="101">
        <v>825.77</v>
      </c>
      <c r="N110" s="101">
        <v>351.74</v>
      </c>
      <c r="O110" s="101" t="s">
        <v>220</v>
      </c>
      <c r="P110" s="103" t="s">
        <v>220</v>
      </c>
      <c r="Q110" s="83"/>
      <c r="R110" s="339"/>
      <c r="S110" s="210" t="s">
        <v>251</v>
      </c>
      <c r="T110" s="107">
        <v>6</v>
      </c>
      <c r="U110" s="109">
        <v>8</v>
      </c>
      <c r="V110" s="109" t="s">
        <v>220</v>
      </c>
      <c r="W110" s="113" t="s">
        <v>220</v>
      </c>
      <c r="X110" s="153"/>
      <c r="Y110" s="339"/>
      <c r="Z110" s="210" t="s">
        <v>234</v>
      </c>
      <c r="AA110" s="107">
        <v>182.17</v>
      </c>
      <c r="AB110" s="109">
        <v>50.43</v>
      </c>
      <c r="AC110" s="109">
        <v>23.21</v>
      </c>
      <c r="AD110" s="109">
        <v>13.723445133666356</v>
      </c>
      <c r="AE110" s="109">
        <v>13.880626611144161</v>
      </c>
      <c r="AF110" s="113">
        <v>17.233950883239981</v>
      </c>
      <c r="AG110" s="153"/>
      <c r="AH110" s="341"/>
      <c r="AI110" s="210" t="s">
        <v>245</v>
      </c>
      <c r="AJ110" s="111">
        <v>56.76</v>
      </c>
      <c r="AK110" s="280">
        <v>2.2360000000000002</v>
      </c>
      <c r="AL110" s="280">
        <v>10.95</v>
      </c>
      <c r="AM110" s="280">
        <v>276.8</v>
      </c>
      <c r="AN110" s="280">
        <v>3.0950000000000002</v>
      </c>
      <c r="AO110" s="280" t="s">
        <v>222</v>
      </c>
      <c r="AP110" s="131">
        <v>9.1300000000000008</v>
      </c>
      <c r="AQ110" s="83"/>
      <c r="AR110" s="339"/>
      <c r="AS110" s="210" t="s">
        <v>251</v>
      </c>
      <c r="AT110" s="107">
        <v>67.8</v>
      </c>
      <c r="AU110" s="109">
        <v>78.099999999999994</v>
      </c>
      <c r="AV110" s="109">
        <v>53.6</v>
      </c>
      <c r="AW110" s="109">
        <v>80.400000000000006</v>
      </c>
      <c r="AX110" s="109">
        <v>67.3</v>
      </c>
      <c r="AY110" s="109">
        <v>65.900000000000006</v>
      </c>
      <c r="AZ110" s="113">
        <v>69.400000000000006</v>
      </c>
    </row>
    <row r="111" spans="1:52" x14ac:dyDescent="0.25">
      <c r="A111" s="339"/>
      <c r="B111" s="232" t="s">
        <v>253</v>
      </c>
      <c r="C111" s="118">
        <v>388.84</v>
      </c>
      <c r="D111" s="119">
        <v>112.06</v>
      </c>
      <c r="E111" s="119">
        <v>94.48</v>
      </c>
      <c r="F111" s="119">
        <v>17.579999999999998</v>
      </c>
      <c r="G111" s="121">
        <v>276.77999999999997</v>
      </c>
      <c r="H111" s="83"/>
      <c r="I111" s="339"/>
      <c r="J111" s="232" t="s">
        <v>253</v>
      </c>
      <c r="K111" s="118">
        <v>7203.54</v>
      </c>
      <c r="L111" s="119">
        <v>5772.85</v>
      </c>
      <c r="M111" s="119">
        <v>1056.75</v>
      </c>
      <c r="N111" s="119">
        <v>373.94</v>
      </c>
      <c r="O111" s="119" t="s">
        <v>220</v>
      </c>
      <c r="P111" s="121" t="s">
        <v>220</v>
      </c>
      <c r="Q111" s="83"/>
      <c r="R111" s="339"/>
      <c r="S111" s="232" t="s">
        <v>253</v>
      </c>
      <c r="T111" s="87">
        <v>6</v>
      </c>
      <c r="U111" s="123">
        <v>8</v>
      </c>
      <c r="V111" s="123" t="s">
        <v>220</v>
      </c>
      <c r="W111" s="88" t="s">
        <v>220</v>
      </c>
      <c r="X111" s="153"/>
      <c r="Y111" s="339"/>
      <c r="Z111" s="232" t="s">
        <v>221</v>
      </c>
      <c r="AA111" s="87">
        <v>188.51</v>
      </c>
      <c r="AB111" s="123">
        <v>49.94</v>
      </c>
      <c r="AC111" s="123">
        <v>23.7</v>
      </c>
      <c r="AD111" s="123">
        <v>13.261895920640816</v>
      </c>
      <c r="AE111" s="123">
        <v>14.016820184221066</v>
      </c>
      <c r="AF111" s="88">
        <v>16.877637130801688</v>
      </c>
      <c r="AG111" s="153"/>
      <c r="AH111" s="341"/>
      <c r="AI111" s="232" t="s">
        <v>249</v>
      </c>
      <c r="AJ111" s="125">
        <v>56.66</v>
      </c>
      <c r="AK111" s="281">
        <v>2.2360000000000002</v>
      </c>
      <c r="AL111" s="281">
        <v>10.95</v>
      </c>
      <c r="AM111" s="281">
        <v>276.89999999999998</v>
      </c>
      <c r="AN111" s="281">
        <v>3.048</v>
      </c>
      <c r="AO111" s="281" t="s">
        <v>222</v>
      </c>
      <c r="AP111" s="133">
        <v>9.125</v>
      </c>
      <c r="AQ111" s="83"/>
      <c r="AR111" s="339"/>
      <c r="AS111" s="232" t="s">
        <v>253</v>
      </c>
      <c r="AT111" s="87">
        <v>70</v>
      </c>
      <c r="AU111" s="123">
        <v>81.599999999999994</v>
      </c>
      <c r="AV111" s="123">
        <v>56.2</v>
      </c>
      <c r="AW111" s="123">
        <v>81.099999999999994</v>
      </c>
      <c r="AX111" s="123">
        <v>68.8</v>
      </c>
      <c r="AY111" s="123">
        <v>66.900000000000006</v>
      </c>
      <c r="AZ111" s="88">
        <v>71</v>
      </c>
    </row>
    <row r="112" spans="1:52" x14ac:dyDescent="0.25">
      <c r="A112" s="339"/>
      <c r="B112" s="210" t="s">
        <v>245</v>
      </c>
      <c r="C112" s="100">
        <v>401.9</v>
      </c>
      <c r="D112" s="101">
        <v>112.56</v>
      </c>
      <c r="E112" s="101">
        <v>94.98</v>
      </c>
      <c r="F112" s="101">
        <v>17.579999999999998</v>
      </c>
      <c r="G112" s="103">
        <v>289.33999999999997</v>
      </c>
      <c r="H112" s="83"/>
      <c r="I112" s="339"/>
      <c r="J112" s="210" t="s">
        <v>245</v>
      </c>
      <c r="K112" s="100">
        <v>7195.5700000000006</v>
      </c>
      <c r="L112" s="101">
        <v>5689.88</v>
      </c>
      <c r="M112" s="101">
        <v>1147.43</v>
      </c>
      <c r="N112" s="101">
        <v>358.26</v>
      </c>
      <c r="O112" s="101" t="s">
        <v>220</v>
      </c>
      <c r="P112" s="103" t="s">
        <v>220</v>
      </c>
      <c r="Q112" s="83"/>
      <c r="R112" s="339"/>
      <c r="S112" s="210" t="s">
        <v>245</v>
      </c>
      <c r="T112" s="107">
        <v>6</v>
      </c>
      <c r="U112" s="109">
        <v>8</v>
      </c>
      <c r="V112" s="109" t="s">
        <v>220</v>
      </c>
      <c r="W112" s="113" t="s">
        <v>220</v>
      </c>
      <c r="X112" s="153"/>
      <c r="Y112" s="339"/>
      <c r="Z112" s="210" t="s">
        <v>248</v>
      </c>
      <c r="AA112" s="107">
        <v>197.98</v>
      </c>
      <c r="AB112" s="109">
        <v>50.77</v>
      </c>
      <c r="AC112" s="109">
        <v>24.87</v>
      </c>
      <c r="AD112" s="109">
        <v>12.627538135165169</v>
      </c>
      <c r="AE112" s="109">
        <v>13.787669883789638</v>
      </c>
      <c r="AF112" s="113">
        <v>16.083634901487734</v>
      </c>
      <c r="AG112" s="153"/>
      <c r="AH112" s="341">
        <v>1928</v>
      </c>
      <c r="AI112" s="210" t="s">
        <v>247</v>
      </c>
      <c r="AJ112" s="111">
        <v>56.75</v>
      </c>
      <c r="AK112" s="280">
        <v>2.238</v>
      </c>
      <c r="AL112" s="280">
        <v>10.94</v>
      </c>
      <c r="AM112" s="280">
        <v>277</v>
      </c>
      <c r="AN112" s="280">
        <v>3.0059999999999998</v>
      </c>
      <c r="AO112" s="280">
        <v>13.54</v>
      </c>
      <c r="AP112" s="131">
        <v>9.1349999999999998</v>
      </c>
      <c r="AQ112" s="83"/>
      <c r="AR112" s="339"/>
      <c r="AS112" s="210" t="s">
        <v>245</v>
      </c>
      <c r="AT112" s="107">
        <v>71.2</v>
      </c>
      <c r="AU112" s="109">
        <v>82.5</v>
      </c>
      <c r="AV112" s="109">
        <v>58.9</v>
      </c>
      <c r="AW112" s="109">
        <v>81.099999999999994</v>
      </c>
      <c r="AX112" s="109">
        <v>69.400000000000006</v>
      </c>
      <c r="AY112" s="109">
        <v>68.400000000000006</v>
      </c>
      <c r="AZ112" s="113">
        <v>72.5</v>
      </c>
    </row>
    <row r="113" spans="1:52" x14ac:dyDescent="0.25">
      <c r="A113" s="339"/>
      <c r="B113" s="232" t="s">
        <v>249</v>
      </c>
      <c r="C113" s="118">
        <v>379.98</v>
      </c>
      <c r="D113" s="119">
        <v>112.05</v>
      </c>
      <c r="E113" s="119">
        <v>94.47</v>
      </c>
      <c r="F113" s="119">
        <v>17.579999999999998</v>
      </c>
      <c r="G113" s="121">
        <v>267.93</v>
      </c>
      <c r="H113" s="83"/>
      <c r="I113" s="339"/>
      <c r="J113" s="232" t="s">
        <v>249</v>
      </c>
      <c r="K113" s="118">
        <v>7373.5700000000006</v>
      </c>
      <c r="L113" s="119">
        <v>5817.97</v>
      </c>
      <c r="M113" s="119">
        <v>1250.06</v>
      </c>
      <c r="N113" s="119">
        <v>305.54000000000002</v>
      </c>
      <c r="O113" s="119" t="s">
        <v>220</v>
      </c>
      <c r="P113" s="121" t="s">
        <v>220</v>
      </c>
      <c r="Q113" s="83"/>
      <c r="R113" s="339"/>
      <c r="S113" s="232" t="s">
        <v>249</v>
      </c>
      <c r="T113" s="87">
        <v>6</v>
      </c>
      <c r="U113" s="123">
        <v>8</v>
      </c>
      <c r="V113" s="123" t="s">
        <v>220</v>
      </c>
      <c r="W113" s="88" t="s">
        <v>220</v>
      </c>
      <c r="X113" s="153"/>
      <c r="Y113" s="339"/>
      <c r="Z113" s="232" t="s">
        <v>251</v>
      </c>
      <c r="AA113" s="87">
        <v>188.9</v>
      </c>
      <c r="AB113" s="123">
        <v>50.5</v>
      </c>
      <c r="AC113" s="123">
        <v>24.75</v>
      </c>
      <c r="AD113" s="123">
        <v>13.234515616728427</v>
      </c>
      <c r="AE113" s="123">
        <v>13.861386138613861</v>
      </c>
      <c r="AF113" s="88">
        <v>16.161616161616163</v>
      </c>
      <c r="AG113" s="153"/>
      <c r="AH113" s="341"/>
      <c r="AI113" s="232" t="s">
        <v>250</v>
      </c>
      <c r="AJ113" s="125">
        <v>56.88</v>
      </c>
      <c r="AK113" s="281">
        <v>2.2370000000000001</v>
      </c>
      <c r="AL113" s="281">
        <v>10.94</v>
      </c>
      <c r="AM113" s="281">
        <v>277.39999999999998</v>
      </c>
      <c r="AN113" s="281">
        <v>3.0129999999999999</v>
      </c>
      <c r="AO113" s="281">
        <v>13.58</v>
      </c>
      <c r="AP113" s="133">
        <v>9.1300000000000008</v>
      </c>
      <c r="AQ113" s="83"/>
      <c r="AR113" s="339"/>
      <c r="AS113" s="232" t="s">
        <v>249</v>
      </c>
      <c r="AT113" s="87">
        <v>71.599999999999994</v>
      </c>
      <c r="AU113" s="123">
        <v>83.7</v>
      </c>
      <c r="AV113" s="123">
        <v>59.4</v>
      </c>
      <c r="AW113" s="123">
        <v>81.099999999999994</v>
      </c>
      <c r="AX113" s="123">
        <v>69.5</v>
      </c>
      <c r="AY113" s="123">
        <v>68.8</v>
      </c>
      <c r="AZ113" s="88">
        <v>72.099999999999994</v>
      </c>
    </row>
    <row r="114" spans="1:52" x14ac:dyDescent="0.25">
      <c r="A114" s="339">
        <v>1930</v>
      </c>
      <c r="B114" s="210" t="s">
        <v>247</v>
      </c>
      <c r="C114" s="100">
        <v>390.27</v>
      </c>
      <c r="D114" s="101">
        <v>113.34</v>
      </c>
      <c r="E114" s="101">
        <v>95.76</v>
      </c>
      <c r="F114" s="101">
        <v>17.579999999999998</v>
      </c>
      <c r="G114" s="103">
        <v>276.93</v>
      </c>
      <c r="H114" s="83"/>
      <c r="I114" s="339">
        <v>1930</v>
      </c>
      <c r="J114" s="210" t="s">
        <v>247</v>
      </c>
      <c r="K114" s="100">
        <v>7135.9500000000007</v>
      </c>
      <c r="L114" s="101">
        <v>5585.77</v>
      </c>
      <c r="M114" s="101">
        <v>1190.55</v>
      </c>
      <c r="N114" s="101">
        <v>359.63</v>
      </c>
      <c r="O114" s="101" t="s">
        <v>220</v>
      </c>
      <c r="P114" s="103" t="s">
        <v>220</v>
      </c>
      <c r="Q114" s="83"/>
      <c r="R114" s="339">
        <v>1930</v>
      </c>
      <c r="S114" s="210" t="s">
        <v>247</v>
      </c>
      <c r="T114" s="107">
        <v>6</v>
      </c>
      <c r="U114" s="109">
        <v>8</v>
      </c>
      <c r="V114" s="109" t="s">
        <v>220</v>
      </c>
      <c r="W114" s="113" t="s">
        <v>220</v>
      </c>
      <c r="X114" s="153"/>
      <c r="Y114" s="339"/>
      <c r="Z114" s="210" t="s">
        <v>253</v>
      </c>
      <c r="AA114" s="107">
        <v>181.5</v>
      </c>
      <c r="AB114" s="109">
        <v>50.63</v>
      </c>
      <c r="AC114" s="109">
        <v>22.12</v>
      </c>
      <c r="AD114" s="109">
        <v>13.774104683195592</v>
      </c>
      <c r="AE114" s="109">
        <v>13.825794983211534</v>
      </c>
      <c r="AF114" s="113">
        <v>18.083182640144663</v>
      </c>
      <c r="AG114" s="153"/>
      <c r="AH114" s="341"/>
      <c r="AI114" s="210" t="s">
        <v>232</v>
      </c>
      <c r="AJ114" s="111">
        <v>56.85</v>
      </c>
      <c r="AK114" s="280">
        <v>2.238</v>
      </c>
      <c r="AL114" s="280">
        <v>10.95</v>
      </c>
      <c r="AM114" s="280">
        <v>277.5</v>
      </c>
      <c r="AN114" s="280">
        <v>3.004</v>
      </c>
      <c r="AO114" s="280">
        <v>13.59</v>
      </c>
      <c r="AP114" s="131">
        <v>9.1300000000000008</v>
      </c>
      <c r="AQ114" s="83"/>
      <c r="AR114" s="339">
        <v>1936</v>
      </c>
      <c r="AS114" s="210" t="s">
        <v>247</v>
      </c>
      <c r="AT114" s="107">
        <v>71.099999999999994</v>
      </c>
      <c r="AU114" s="109">
        <v>83</v>
      </c>
      <c r="AV114" s="109">
        <v>56.7</v>
      </c>
      <c r="AW114" s="109">
        <v>81.099999999999994</v>
      </c>
      <c r="AX114" s="109">
        <v>70.2</v>
      </c>
      <c r="AY114" s="109">
        <v>67.7</v>
      </c>
      <c r="AZ114" s="113">
        <v>71.900000000000006</v>
      </c>
    </row>
    <row r="115" spans="1:52" x14ac:dyDescent="0.25">
      <c r="A115" s="339"/>
      <c r="B115" s="232" t="s">
        <v>250</v>
      </c>
      <c r="C115" s="118">
        <v>405.48</v>
      </c>
      <c r="D115" s="119">
        <v>113.59</v>
      </c>
      <c r="E115" s="119">
        <v>96.01</v>
      </c>
      <c r="F115" s="119">
        <v>17.579999999999998</v>
      </c>
      <c r="G115" s="121">
        <v>291.89</v>
      </c>
      <c r="H115" s="83"/>
      <c r="I115" s="339"/>
      <c r="J115" s="232" t="s">
        <v>250</v>
      </c>
      <c r="K115" s="118">
        <v>7307.2300000000005</v>
      </c>
      <c r="L115" s="119">
        <v>5559.63</v>
      </c>
      <c r="M115" s="119">
        <v>1228.46</v>
      </c>
      <c r="N115" s="119">
        <v>519.14</v>
      </c>
      <c r="O115" s="119" t="s">
        <v>220</v>
      </c>
      <c r="P115" s="121" t="s">
        <v>220</v>
      </c>
      <c r="Q115" s="83"/>
      <c r="R115" s="339"/>
      <c r="S115" s="232" t="s">
        <v>250</v>
      </c>
      <c r="T115" s="87">
        <v>6</v>
      </c>
      <c r="U115" s="123">
        <v>8</v>
      </c>
      <c r="V115" s="123" t="s">
        <v>220</v>
      </c>
      <c r="W115" s="88" t="s">
        <v>220</v>
      </c>
      <c r="X115" s="153"/>
      <c r="Y115" s="339"/>
      <c r="Z115" s="232" t="s">
        <v>245</v>
      </c>
      <c r="AA115" s="87">
        <v>196.78</v>
      </c>
      <c r="AB115" s="123">
        <v>46.83</v>
      </c>
      <c r="AC115" s="123">
        <v>24.01</v>
      </c>
      <c r="AD115" s="123">
        <v>12.70454314462852</v>
      </c>
      <c r="AE115" s="123">
        <v>14.947683109118087</v>
      </c>
      <c r="AF115" s="88">
        <v>16.659725114535608</v>
      </c>
      <c r="AG115" s="153"/>
      <c r="AH115" s="341"/>
      <c r="AI115" s="232" t="s">
        <v>254</v>
      </c>
      <c r="AJ115" s="125">
        <v>56.8</v>
      </c>
      <c r="AK115" s="281">
        <v>2.2370000000000001</v>
      </c>
      <c r="AL115" s="281">
        <v>10.95</v>
      </c>
      <c r="AM115" s="281">
        <v>277.39999999999998</v>
      </c>
      <c r="AN115" s="281">
        <v>2.9980000000000002</v>
      </c>
      <c r="AO115" s="281">
        <v>13.59</v>
      </c>
      <c r="AP115" s="133">
        <v>9.1300000000000008</v>
      </c>
      <c r="AQ115" s="83"/>
      <c r="AR115" s="339"/>
      <c r="AS115" s="232" t="s">
        <v>250</v>
      </c>
      <c r="AT115" s="87">
        <v>70</v>
      </c>
      <c r="AU115" s="123">
        <v>82.9</v>
      </c>
      <c r="AV115" s="123">
        <v>53.8</v>
      </c>
      <c r="AW115" s="123">
        <v>81.099999999999994</v>
      </c>
      <c r="AX115" s="123">
        <v>69.900000000000006</v>
      </c>
      <c r="AY115" s="123">
        <v>65.5</v>
      </c>
      <c r="AZ115" s="88">
        <v>71.599999999999994</v>
      </c>
    </row>
    <row r="116" spans="1:52" x14ac:dyDescent="0.25">
      <c r="A116" s="339"/>
      <c r="B116" s="210" t="s">
        <v>232</v>
      </c>
      <c r="C116" s="100">
        <v>405.71999999999997</v>
      </c>
      <c r="D116" s="101">
        <v>113.88000000000001</v>
      </c>
      <c r="E116" s="101">
        <v>96.29</v>
      </c>
      <c r="F116" s="101">
        <v>17.59</v>
      </c>
      <c r="G116" s="103">
        <v>291.83999999999997</v>
      </c>
      <c r="H116" s="83"/>
      <c r="I116" s="339"/>
      <c r="J116" s="210" t="s">
        <v>232</v>
      </c>
      <c r="K116" s="100">
        <v>7235.1799999999994</v>
      </c>
      <c r="L116" s="101">
        <v>5363.05</v>
      </c>
      <c r="M116" s="101">
        <v>1240.19</v>
      </c>
      <c r="N116" s="101">
        <v>631.93999999999994</v>
      </c>
      <c r="O116" s="101" t="s">
        <v>220</v>
      </c>
      <c r="P116" s="103" t="s">
        <v>220</v>
      </c>
      <c r="Q116" s="83"/>
      <c r="R116" s="339"/>
      <c r="S116" s="210" t="s">
        <v>232</v>
      </c>
      <c r="T116" s="107">
        <v>6</v>
      </c>
      <c r="U116" s="109">
        <v>8</v>
      </c>
      <c r="V116" s="109" t="s">
        <v>220</v>
      </c>
      <c r="W116" s="113" t="s">
        <v>220</v>
      </c>
      <c r="X116" s="153"/>
      <c r="Y116" s="339"/>
      <c r="Z116" s="210" t="s">
        <v>249</v>
      </c>
      <c r="AA116" s="107">
        <v>232.83</v>
      </c>
      <c r="AB116" s="109">
        <v>51</v>
      </c>
      <c r="AC116" s="109">
        <v>28.22</v>
      </c>
      <c r="AD116" s="109">
        <v>10.737447923377571</v>
      </c>
      <c r="AE116" s="109">
        <v>13.725490196078431</v>
      </c>
      <c r="AF116" s="113">
        <v>14.174344436569809</v>
      </c>
      <c r="AG116" s="153"/>
      <c r="AH116" s="341"/>
      <c r="AI116" s="210" t="s">
        <v>255</v>
      </c>
      <c r="AJ116" s="111">
        <v>56.8</v>
      </c>
      <c r="AK116" s="280">
        <v>2.2360000000000002</v>
      </c>
      <c r="AL116" s="280">
        <v>10.95</v>
      </c>
      <c r="AM116" s="280">
        <v>277.3</v>
      </c>
      <c r="AN116" s="280">
        <v>2.992</v>
      </c>
      <c r="AO116" s="280">
        <v>13.59</v>
      </c>
      <c r="AP116" s="131">
        <v>9.1300000000000008</v>
      </c>
      <c r="AQ116" s="83"/>
      <c r="AR116" s="339"/>
      <c r="AS116" s="210" t="s">
        <v>232</v>
      </c>
      <c r="AT116" s="107">
        <v>70</v>
      </c>
      <c r="AU116" s="109">
        <v>80.5</v>
      </c>
      <c r="AV116" s="109">
        <v>55.6</v>
      </c>
      <c r="AW116" s="109">
        <v>81.099999999999994</v>
      </c>
      <c r="AX116" s="109">
        <v>69.7</v>
      </c>
      <c r="AY116" s="109">
        <v>65.7</v>
      </c>
      <c r="AZ116" s="113">
        <v>71.3</v>
      </c>
    </row>
    <row r="117" spans="1:52" x14ac:dyDescent="0.25">
      <c r="A117" s="339"/>
      <c r="B117" s="232" t="s">
        <v>254</v>
      </c>
      <c r="C117" s="118">
        <v>377.18</v>
      </c>
      <c r="D117" s="119">
        <v>114.17999999999999</v>
      </c>
      <c r="E117" s="119">
        <v>96.6</v>
      </c>
      <c r="F117" s="119">
        <v>17.579999999999998</v>
      </c>
      <c r="G117" s="121">
        <v>263</v>
      </c>
      <c r="H117" s="83"/>
      <c r="I117" s="339"/>
      <c r="J117" s="232" t="s">
        <v>254</v>
      </c>
      <c r="K117" s="118">
        <v>7161.4299999999994</v>
      </c>
      <c r="L117" s="119">
        <v>5221.04</v>
      </c>
      <c r="M117" s="119">
        <v>1394.36</v>
      </c>
      <c r="N117" s="119">
        <v>546.03</v>
      </c>
      <c r="O117" s="119" t="s">
        <v>220</v>
      </c>
      <c r="P117" s="121" t="s">
        <v>220</v>
      </c>
      <c r="Q117" s="83"/>
      <c r="R117" s="339"/>
      <c r="S117" s="232" t="s">
        <v>254</v>
      </c>
      <c r="T117" s="87">
        <v>6</v>
      </c>
      <c r="U117" s="123">
        <v>8</v>
      </c>
      <c r="V117" s="123" t="s">
        <v>220</v>
      </c>
      <c r="W117" s="88" t="s">
        <v>220</v>
      </c>
      <c r="X117" s="153"/>
      <c r="Y117" s="339">
        <v>1933</v>
      </c>
      <c r="Z117" s="232" t="s">
        <v>247</v>
      </c>
      <c r="AA117" s="87">
        <v>220.08</v>
      </c>
      <c r="AB117" s="123">
        <v>48.2</v>
      </c>
      <c r="AC117" s="123">
        <v>26</v>
      </c>
      <c r="AD117" s="123">
        <v>11.359505634314793</v>
      </c>
      <c r="AE117" s="123">
        <v>14.522821576763485</v>
      </c>
      <c r="AF117" s="88">
        <v>15.384615384615385</v>
      </c>
      <c r="AG117" s="153"/>
      <c r="AH117" s="341"/>
      <c r="AI117" s="232" t="s">
        <v>234</v>
      </c>
      <c r="AJ117" s="125">
        <v>56.82</v>
      </c>
      <c r="AK117" s="281">
        <v>2.234</v>
      </c>
      <c r="AL117" s="281">
        <v>10.95</v>
      </c>
      <c r="AM117" s="281">
        <v>277.39999999999998</v>
      </c>
      <c r="AN117" s="281">
        <v>2.988</v>
      </c>
      <c r="AO117" s="281">
        <v>13.58</v>
      </c>
      <c r="AP117" s="133">
        <v>9.1300000000000008</v>
      </c>
      <c r="AQ117" s="83"/>
      <c r="AR117" s="339"/>
      <c r="AS117" s="232" t="s">
        <v>254</v>
      </c>
      <c r="AT117" s="87">
        <v>69.099999999999994</v>
      </c>
      <c r="AU117" s="123">
        <v>76.3</v>
      </c>
      <c r="AV117" s="123">
        <v>56.5</v>
      </c>
      <c r="AW117" s="123">
        <v>81.099999999999994</v>
      </c>
      <c r="AX117" s="123">
        <v>69.400000000000006</v>
      </c>
      <c r="AY117" s="123">
        <v>64.599999999999994</v>
      </c>
      <c r="AZ117" s="88">
        <v>71.900000000000006</v>
      </c>
    </row>
    <row r="118" spans="1:52" x14ac:dyDescent="0.25">
      <c r="A118" s="339"/>
      <c r="B118" s="210" t="s">
        <v>255</v>
      </c>
      <c r="C118" s="100">
        <v>366.7</v>
      </c>
      <c r="D118" s="101">
        <v>114.6</v>
      </c>
      <c r="E118" s="101">
        <v>97.02</v>
      </c>
      <c r="F118" s="101">
        <v>17.579999999999998</v>
      </c>
      <c r="G118" s="103">
        <v>252.1</v>
      </c>
      <c r="H118" s="83"/>
      <c r="I118" s="339"/>
      <c r="J118" s="210" t="s">
        <v>255</v>
      </c>
      <c r="K118" s="100">
        <v>6951.96</v>
      </c>
      <c r="L118" s="101">
        <v>5280.71</v>
      </c>
      <c r="M118" s="101">
        <v>1285.96</v>
      </c>
      <c r="N118" s="101">
        <v>385.28999999999996</v>
      </c>
      <c r="O118" s="101" t="s">
        <v>220</v>
      </c>
      <c r="P118" s="103" t="s">
        <v>220</v>
      </c>
      <c r="Q118" s="83"/>
      <c r="R118" s="339"/>
      <c r="S118" s="210" t="s">
        <v>255</v>
      </c>
      <c r="T118" s="107">
        <f>(28*6+3*5.5)/31</f>
        <v>5.9516129032258061</v>
      </c>
      <c r="U118" s="109">
        <f>(28*8+3*7)/31</f>
        <v>7.903225806451613</v>
      </c>
      <c r="V118" s="109" t="s">
        <v>220</v>
      </c>
      <c r="W118" s="113" t="s">
        <v>220</v>
      </c>
      <c r="X118" s="153"/>
      <c r="Y118" s="339"/>
      <c r="Z118" s="210" t="s">
        <v>250</v>
      </c>
      <c r="AA118" s="107">
        <v>203.53</v>
      </c>
      <c r="AB118" s="109">
        <v>44.32</v>
      </c>
      <c r="AC118" s="109">
        <v>25.04</v>
      </c>
      <c r="AD118" s="109">
        <v>12.283201493637302</v>
      </c>
      <c r="AE118" s="109">
        <v>15.794223826714802</v>
      </c>
      <c r="AF118" s="113">
        <v>15.974440894568691</v>
      </c>
      <c r="AG118" s="153"/>
      <c r="AH118" s="341"/>
      <c r="AI118" s="210" t="s">
        <v>221</v>
      </c>
      <c r="AJ118" s="111">
        <v>56.88</v>
      </c>
      <c r="AK118" s="280">
        <v>2.2290000000000001</v>
      </c>
      <c r="AL118" s="280">
        <v>10.95</v>
      </c>
      <c r="AM118" s="280">
        <v>276.8</v>
      </c>
      <c r="AN118" s="280">
        <v>2.9809999999999999</v>
      </c>
      <c r="AO118" s="280">
        <v>13.57</v>
      </c>
      <c r="AP118" s="131">
        <v>9.125</v>
      </c>
      <c r="AQ118" s="83"/>
      <c r="AR118" s="339"/>
      <c r="AS118" s="210" t="s">
        <v>255</v>
      </c>
      <c r="AT118" s="107">
        <v>67</v>
      </c>
      <c r="AU118" s="109">
        <v>69</v>
      </c>
      <c r="AV118" s="109">
        <v>57.4</v>
      </c>
      <c r="AW118" s="109">
        <v>81.099999999999994</v>
      </c>
      <c r="AX118" s="109">
        <v>67.900000000000006</v>
      </c>
      <c r="AY118" s="109">
        <v>62.1</v>
      </c>
      <c r="AZ118" s="113">
        <v>72</v>
      </c>
    </row>
    <row r="119" spans="1:52" x14ac:dyDescent="0.25">
      <c r="A119" s="339"/>
      <c r="B119" s="232" t="s">
        <v>234</v>
      </c>
      <c r="C119" s="118">
        <v>336.63</v>
      </c>
      <c r="D119" s="119">
        <v>114.92</v>
      </c>
      <c r="E119" s="119">
        <v>97.34</v>
      </c>
      <c r="F119" s="119">
        <v>17.579999999999998</v>
      </c>
      <c r="G119" s="121">
        <v>221.71</v>
      </c>
      <c r="H119" s="83"/>
      <c r="I119" s="339"/>
      <c r="J119" s="232" t="s">
        <v>234</v>
      </c>
      <c r="K119" s="118">
        <v>6608.67</v>
      </c>
      <c r="L119" s="119">
        <v>5229.71</v>
      </c>
      <c r="M119" s="119">
        <v>1078.03</v>
      </c>
      <c r="N119" s="119">
        <v>300.93</v>
      </c>
      <c r="O119" s="119" t="s">
        <v>220</v>
      </c>
      <c r="P119" s="121" t="s">
        <v>220</v>
      </c>
      <c r="Q119" s="83"/>
      <c r="R119" s="339"/>
      <c r="S119" s="232" t="s">
        <v>234</v>
      </c>
      <c r="T119" s="87">
        <v>5.5</v>
      </c>
      <c r="U119" s="123">
        <v>7</v>
      </c>
      <c r="V119" s="123" t="s">
        <v>220</v>
      </c>
      <c r="W119" s="88" t="s">
        <v>220</v>
      </c>
      <c r="X119" s="153"/>
      <c r="Y119" s="339"/>
      <c r="Z119" s="232" t="s">
        <v>232</v>
      </c>
      <c r="AA119" s="87">
        <v>182.38</v>
      </c>
      <c r="AB119" s="123">
        <v>43.27</v>
      </c>
      <c r="AC119" s="123">
        <v>23.62</v>
      </c>
      <c r="AD119" s="123">
        <v>13.707643381949776</v>
      </c>
      <c r="AE119" s="123">
        <v>16.177490177952389</v>
      </c>
      <c r="AF119" s="88">
        <v>16.934801016088059</v>
      </c>
      <c r="AG119" s="153"/>
      <c r="AH119" s="341"/>
      <c r="AI119" s="232" t="s">
        <v>248</v>
      </c>
      <c r="AJ119" s="125">
        <v>56.92</v>
      </c>
      <c r="AK119" s="281">
        <v>2.2240000000000002</v>
      </c>
      <c r="AL119" s="281">
        <v>10.95</v>
      </c>
      <c r="AM119" s="281">
        <v>276.3</v>
      </c>
      <c r="AN119" s="281">
        <v>2.9750000000000001</v>
      </c>
      <c r="AO119" s="281">
        <v>13.56</v>
      </c>
      <c r="AP119" s="133">
        <v>9.1199999999999992</v>
      </c>
      <c r="AQ119" s="83"/>
      <c r="AR119" s="339"/>
      <c r="AS119" s="232" t="s">
        <v>234</v>
      </c>
      <c r="AT119" s="87">
        <v>65.400000000000006</v>
      </c>
      <c r="AU119" s="123">
        <v>64.5</v>
      </c>
      <c r="AV119" s="123">
        <v>56.2</v>
      </c>
      <c r="AW119" s="123">
        <v>80.599999999999994</v>
      </c>
      <c r="AX119" s="123">
        <v>67.599999999999994</v>
      </c>
      <c r="AY119" s="123">
        <v>60.2</v>
      </c>
      <c r="AZ119" s="88">
        <v>70.599999999999994</v>
      </c>
    </row>
    <row r="120" spans="1:52" x14ac:dyDescent="0.25">
      <c r="A120" s="339"/>
      <c r="B120" s="210" t="s">
        <v>221</v>
      </c>
      <c r="C120" s="100">
        <v>340.98</v>
      </c>
      <c r="D120" s="101">
        <v>115.08</v>
      </c>
      <c r="E120" s="101">
        <v>97.5</v>
      </c>
      <c r="F120" s="101">
        <v>17.579999999999998</v>
      </c>
      <c r="G120" s="103">
        <v>225.9</v>
      </c>
      <c r="H120" s="83"/>
      <c r="I120" s="339"/>
      <c r="J120" s="210" t="s">
        <v>221</v>
      </c>
      <c r="K120" s="100">
        <v>6695.42</v>
      </c>
      <c r="L120" s="101">
        <v>5316.95</v>
      </c>
      <c r="M120" s="101">
        <v>973.73</v>
      </c>
      <c r="N120" s="101">
        <v>404.74</v>
      </c>
      <c r="O120" s="101" t="s">
        <v>220</v>
      </c>
      <c r="P120" s="103" t="s">
        <v>220</v>
      </c>
      <c r="Q120" s="83"/>
      <c r="R120" s="339"/>
      <c r="S120" s="210" t="s">
        <v>221</v>
      </c>
      <c r="T120" s="107">
        <v>5.5</v>
      </c>
      <c r="U120" s="109">
        <v>7</v>
      </c>
      <c r="V120" s="109" t="s">
        <v>220</v>
      </c>
      <c r="W120" s="113" t="s">
        <v>220</v>
      </c>
      <c r="X120" s="153"/>
      <c r="Y120" s="339"/>
      <c r="Z120" s="210" t="s">
        <v>254</v>
      </c>
      <c r="AA120" s="107">
        <v>187.93</v>
      </c>
      <c r="AB120" s="109">
        <v>43.17</v>
      </c>
      <c r="AC120" s="109">
        <v>22.73</v>
      </c>
      <c r="AD120" s="109">
        <v>13.302825520140477</v>
      </c>
      <c r="AE120" s="109">
        <v>16.214964095436645</v>
      </c>
      <c r="AF120" s="113">
        <v>17.59788825340959</v>
      </c>
      <c r="AG120" s="153"/>
      <c r="AH120" s="341"/>
      <c r="AI120" s="210" t="s">
        <v>251</v>
      </c>
      <c r="AJ120" s="111">
        <v>56.91</v>
      </c>
      <c r="AK120" s="280">
        <v>2.2229999999999999</v>
      </c>
      <c r="AL120" s="280">
        <v>10.95</v>
      </c>
      <c r="AM120" s="280">
        <v>276.10000000000002</v>
      </c>
      <c r="AN120" s="280">
        <v>2.976</v>
      </c>
      <c r="AO120" s="280">
        <v>13.56</v>
      </c>
      <c r="AP120" s="131">
        <v>9.1199999999999992</v>
      </c>
      <c r="AQ120" s="83"/>
      <c r="AR120" s="339"/>
      <c r="AS120" s="210" t="s">
        <v>221</v>
      </c>
      <c r="AT120" s="107">
        <v>65.599999999999994</v>
      </c>
      <c r="AU120" s="109">
        <v>60.9</v>
      </c>
      <c r="AV120" s="109">
        <v>61.1</v>
      </c>
      <c r="AW120" s="109">
        <v>80.599999999999994</v>
      </c>
      <c r="AX120" s="109">
        <v>67.5</v>
      </c>
      <c r="AY120" s="109">
        <v>62.1</v>
      </c>
      <c r="AZ120" s="113">
        <v>70.3</v>
      </c>
    </row>
    <row r="121" spans="1:52" x14ac:dyDescent="0.25">
      <c r="A121" s="339"/>
      <c r="B121" s="232" t="s">
        <v>248</v>
      </c>
      <c r="C121" s="118">
        <v>317.95999999999998</v>
      </c>
      <c r="D121" s="119">
        <v>115.42</v>
      </c>
      <c r="E121" s="119">
        <v>97.84</v>
      </c>
      <c r="F121" s="119">
        <v>17.579999999999998</v>
      </c>
      <c r="G121" s="121">
        <v>202.54</v>
      </c>
      <c r="H121" s="83"/>
      <c r="I121" s="339"/>
      <c r="J121" s="232" t="s">
        <v>248</v>
      </c>
      <c r="K121" s="118">
        <v>6692.88</v>
      </c>
      <c r="L121" s="119">
        <v>5521.4</v>
      </c>
      <c r="M121" s="119">
        <v>896.88</v>
      </c>
      <c r="N121" s="119">
        <v>274.60000000000002</v>
      </c>
      <c r="O121" s="119" t="s">
        <v>220</v>
      </c>
      <c r="P121" s="121" t="s">
        <v>220</v>
      </c>
      <c r="Q121" s="83"/>
      <c r="R121" s="339"/>
      <c r="S121" s="232" t="s">
        <v>248</v>
      </c>
      <c r="T121" s="87">
        <v>5.5</v>
      </c>
      <c r="U121" s="123">
        <v>7</v>
      </c>
      <c r="V121" s="123" t="s">
        <v>220</v>
      </c>
      <c r="W121" s="88" t="s">
        <v>220</v>
      </c>
      <c r="X121" s="153"/>
      <c r="Y121" s="339"/>
      <c r="Z121" s="232" t="s">
        <v>255</v>
      </c>
      <c r="AA121" s="87">
        <v>192.73</v>
      </c>
      <c r="AB121" s="123">
        <v>44.11</v>
      </c>
      <c r="AC121" s="123">
        <v>25.43</v>
      </c>
      <c r="AD121" s="123">
        <v>12.971514554039331</v>
      </c>
      <c r="AE121" s="123">
        <v>15.869417365676718</v>
      </c>
      <c r="AF121" s="88">
        <v>15.729453401494299</v>
      </c>
      <c r="AG121" s="153"/>
      <c r="AH121" s="341"/>
      <c r="AI121" s="232" t="s">
        <v>253</v>
      </c>
      <c r="AJ121" s="125">
        <v>56.91</v>
      </c>
      <c r="AK121" s="281">
        <v>2.2240000000000002</v>
      </c>
      <c r="AL121" s="281">
        <v>10.95</v>
      </c>
      <c r="AM121" s="281">
        <v>276.10000000000002</v>
      </c>
      <c r="AN121" s="281">
        <v>2.9790000000000001</v>
      </c>
      <c r="AO121" s="281">
        <v>13.56</v>
      </c>
      <c r="AP121" s="133">
        <v>9.1199999999999992</v>
      </c>
      <c r="AQ121" s="83"/>
      <c r="AR121" s="339"/>
      <c r="AS121" s="232" t="s">
        <v>248</v>
      </c>
      <c r="AT121" s="87">
        <v>66</v>
      </c>
      <c r="AU121" s="123">
        <v>60.8</v>
      </c>
      <c r="AV121" s="123">
        <v>62.6</v>
      </c>
      <c r="AW121" s="123">
        <v>80.8</v>
      </c>
      <c r="AX121" s="123">
        <v>67.599999999999994</v>
      </c>
      <c r="AY121" s="123">
        <v>61.8</v>
      </c>
      <c r="AZ121" s="88">
        <v>69.900000000000006</v>
      </c>
    </row>
    <row r="122" spans="1:52" x14ac:dyDescent="0.25">
      <c r="A122" s="339"/>
      <c r="B122" s="210" t="s">
        <v>251</v>
      </c>
      <c r="C122" s="100">
        <v>304.87</v>
      </c>
      <c r="D122" s="101">
        <v>115.62</v>
      </c>
      <c r="E122" s="101">
        <v>98.04</v>
      </c>
      <c r="F122" s="101">
        <v>17.579999999999998</v>
      </c>
      <c r="G122" s="103">
        <v>189.25</v>
      </c>
      <c r="H122" s="83"/>
      <c r="I122" s="339"/>
      <c r="J122" s="210" t="s">
        <v>251</v>
      </c>
      <c r="K122" s="100">
        <v>6602.6</v>
      </c>
      <c r="L122" s="101">
        <v>5535.75</v>
      </c>
      <c r="M122" s="101">
        <v>810.58</v>
      </c>
      <c r="N122" s="101">
        <v>256.27</v>
      </c>
      <c r="O122" s="101" t="s">
        <v>220</v>
      </c>
      <c r="P122" s="103" t="s">
        <v>220</v>
      </c>
      <c r="Q122" s="83"/>
      <c r="R122" s="339"/>
      <c r="S122" s="210" t="s">
        <v>251</v>
      </c>
      <c r="T122" s="107">
        <v>5.5</v>
      </c>
      <c r="U122" s="109">
        <v>7</v>
      </c>
      <c r="V122" s="109" t="s">
        <v>220</v>
      </c>
      <c r="W122" s="113" t="s">
        <v>220</v>
      </c>
      <c r="X122" s="153"/>
      <c r="Y122" s="339"/>
      <c r="Z122" s="210" t="s">
        <v>234</v>
      </c>
      <c r="AA122" s="107">
        <v>197.26</v>
      </c>
      <c r="AB122" s="109">
        <v>44.59</v>
      </c>
      <c r="AC122" s="109">
        <v>26.87</v>
      </c>
      <c r="AD122" s="109">
        <v>12.673628713373214</v>
      </c>
      <c r="AE122" s="109">
        <v>15.698587127158554</v>
      </c>
      <c r="AF122" s="113">
        <v>14.8864905098623</v>
      </c>
      <c r="AG122" s="153"/>
      <c r="AH122" s="341"/>
      <c r="AI122" s="210" t="s">
        <v>245</v>
      </c>
      <c r="AJ122" s="111">
        <v>56.91</v>
      </c>
      <c r="AK122" s="280">
        <v>2.2240000000000002</v>
      </c>
      <c r="AL122" s="280">
        <v>10.95</v>
      </c>
      <c r="AM122" s="280">
        <v>276</v>
      </c>
      <c r="AN122" s="280">
        <v>2.9809999999999999</v>
      </c>
      <c r="AO122" s="280">
        <v>13.56</v>
      </c>
      <c r="AP122" s="131">
        <v>9.1199999999999992</v>
      </c>
      <c r="AQ122" s="83"/>
      <c r="AR122" s="339"/>
      <c r="AS122" s="210" t="s">
        <v>251</v>
      </c>
      <c r="AT122" s="107">
        <v>67</v>
      </c>
      <c r="AU122" s="109">
        <v>60.4</v>
      </c>
      <c r="AV122" s="109">
        <v>64.900000000000006</v>
      </c>
      <c r="AW122" s="109">
        <v>80.8</v>
      </c>
      <c r="AX122" s="109">
        <v>69.2</v>
      </c>
      <c r="AY122" s="109">
        <v>63.6</v>
      </c>
      <c r="AZ122" s="113">
        <v>70</v>
      </c>
    </row>
    <row r="123" spans="1:52" x14ac:dyDescent="0.25">
      <c r="A123" s="339"/>
      <c r="B123" s="232" t="s">
        <v>253</v>
      </c>
      <c r="C123" s="118">
        <v>287.02999999999997</v>
      </c>
      <c r="D123" s="119">
        <v>115.75</v>
      </c>
      <c r="E123" s="119">
        <v>98.17</v>
      </c>
      <c r="F123" s="119">
        <v>17.579999999999998</v>
      </c>
      <c r="G123" s="121">
        <v>171.28</v>
      </c>
      <c r="H123" s="83"/>
      <c r="I123" s="339"/>
      <c r="J123" s="232" t="s">
        <v>253</v>
      </c>
      <c r="K123" s="118">
        <v>6467.1500000000005</v>
      </c>
      <c r="L123" s="119">
        <v>5571.88</v>
      </c>
      <c r="M123" s="119">
        <v>688.35</v>
      </c>
      <c r="N123" s="119">
        <v>206.92000000000002</v>
      </c>
      <c r="O123" s="119" t="s">
        <v>220</v>
      </c>
      <c r="P123" s="121" t="s">
        <v>220</v>
      </c>
      <c r="Q123" s="83"/>
      <c r="R123" s="339"/>
      <c r="S123" s="232" t="s">
        <v>253</v>
      </c>
      <c r="T123" s="87">
        <v>5.5</v>
      </c>
      <c r="U123" s="123">
        <v>7</v>
      </c>
      <c r="V123" s="123" t="s">
        <v>220</v>
      </c>
      <c r="W123" s="88" t="s">
        <v>220</v>
      </c>
      <c r="X123" s="153"/>
      <c r="Y123" s="339"/>
      <c r="Z123" s="232" t="s">
        <v>221</v>
      </c>
      <c r="AA123" s="87">
        <v>209.02</v>
      </c>
      <c r="AB123" s="123">
        <v>45.7</v>
      </c>
      <c r="AC123" s="123">
        <v>27.83</v>
      </c>
      <c r="AD123" s="123">
        <v>11.960577935125825</v>
      </c>
      <c r="AE123" s="123">
        <v>15.317286652078774</v>
      </c>
      <c r="AF123" s="88">
        <v>14.372978799856272</v>
      </c>
      <c r="AG123" s="153"/>
      <c r="AH123" s="341"/>
      <c r="AI123" s="232" t="s">
        <v>249</v>
      </c>
      <c r="AJ123" s="125">
        <v>56.76</v>
      </c>
      <c r="AK123" s="281">
        <v>2.2229999999999999</v>
      </c>
      <c r="AL123" s="281">
        <v>10.95</v>
      </c>
      <c r="AM123" s="281">
        <v>275.89999999999998</v>
      </c>
      <c r="AN123" s="281">
        <v>2.976</v>
      </c>
      <c r="AO123" s="281">
        <v>13.55</v>
      </c>
      <c r="AP123" s="133">
        <v>9.1199999999999992</v>
      </c>
      <c r="AQ123" s="83"/>
      <c r="AR123" s="339"/>
      <c r="AS123" s="232" t="s">
        <v>253</v>
      </c>
      <c r="AT123" s="87">
        <v>68.900000000000006</v>
      </c>
      <c r="AU123" s="123">
        <v>64.3</v>
      </c>
      <c r="AV123" s="123">
        <v>64.7</v>
      </c>
      <c r="AW123" s="123">
        <v>80.8</v>
      </c>
      <c r="AX123" s="123">
        <v>71.099999999999994</v>
      </c>
      <c r="AY123" s="123">
        <v>66.099999999999994</v>
      </c>
      <c r="AZ123" s="88">
        <v>71.2</v>
      </c>
    </row>
    <row r="124" spans="1:52" x14ac:dyDescent="0.25">
      <c r="A124" s="339"/>
      <c r="B124" s="210" t="s">
        <v>245</v>
      </c>
      <c r="C124" s="100">
        <v>277.68</v>
      </c>
      <c r="D124" s="101">
        <v>115.97</v>
      </c>
      <c r="E124" s="101">
        <v>98.39</v>
      </c>
      <c r="F124" s="101">
        <v>17.579999999999998</v>
      </c>
      <c r="G124" s="103">
        <v>161.71</v>
      </c>
      <c r="H124" s="83"/>
      <c r="I124" s="339"/>
      <c r="J124" s="210" t="s">
        <v>245</v>
      </c>
      <c r="K124" s="100">
        <v>6351.36</v>
      </c>
      <c r="L124" s="101">
        <v>5403.71</v>
      </c>
      <c r="M124" s="101">
        <v>734.7</v>
      </c>
      <c r="N124" s="101">
        <v>212.95000000000002</v>
      </c>
      <c r="O124" s="101" t="s">
        <v>220</v>
      </c>
      <c r="P124" s="103" t="s">
        <v>220</v>
      </c>
      <c r="Q124" s="83"/>
      <c r="R124" s="339"/>
      <c r="S124" s="210" t="s">
        <v>245</v>
      </c>
      <c r="T124" s="107">
        <v>5.5</v>
      </c>
      <c r="U124" s="109">
        <v>7</v>
      </c>
      <c r="V124" s="109" t="s">
        <v>220</v>
      </c>
      <c r="W124" s="113" t="s">
        <v>220</v>
      </c>
      <c r="X124" s="153"/>
      <c r="Y124" s="339"/>
      <c r="Z124" s="210" t="s">
        <v>248</v>
      </c>
      <c r="AA124" s="107">
        <v>234.66</v>
      </c>
      <c r="AB124" s="109">
        <v>52.05</v>
      </c>
      <c r="AC124" s="109">
        <v>29.12</v>
      </c>
      <c r="AD124" s="109">
        <v>10.653711753174806</v>
      </c>
      <c r="AE124" s="109">
        <v>13.448607108549472</v>
      </c>
      <c r="AF124" s="113">
        <v>13.736263736263735</v>
      </c>
      <c r="AG124" s="153"/>
      <c r="AH124" s="341">
        <v>1929</v>
      </c>
      <c r="AI124" s="210" t="s">
        <v>247</v>
      </c>
      <c r="AJ124" s="111">
        <v>56.83</v>
      </c>
      <c r="AK124" s="280">
        <v>2.226</v>
      </c>
      <c r="AL124" s="280">
        <v>10.95</v>
      </c>
      <c r="AM124" s="280">
        <v>276.2</v>
      </c>
      <c r="AN124" s="280">
        <v>2.98</v>
      </c>
      <c r="AO124" s="280">
        <v>13.54</v>
      </c>
      <c r="AP124" s="131">
        <v>9.1264000000000003</v>
      </c>
      <c r="AQ124" s="83"/>
      <c r="AR124" s="339"/>
      <c r="AS124" s="210" t="s">
        <v>245</v>
      </c>
      <c r="AT124" s="107">
        <v>69.8</v>
      </c>
      <c r="AU124" s="109">
        <v>65.7</v>
      </c>
      <c r="AV124" s="109">
        <v>65.400000000000006</v>
      </c>
      <c r="AW124" s="109">
        <v>81</v>
      </c>
      <c r="AX124" s="109">
        <v>72.099999999999994</v>
      </c>
      <c r="AY124" s="109">
        <v>68.400000000000006</v>
      </c>
      <c r="AZ124" s="113">
        <v>70.8</v>
      </c>
    </row>
    <row r="125" spans="1:52" x14ac:dyDescent="0.25">
      <c r="A125" s="339"/>
      <c r="B125" s="232" t="s">
        <v>249</v>
      </c>
      <c r="C125" s="118">
        <v>236.13</v>
      </c>
      <c r="D125" s="119">
        <v>116.17</v>
      </c>
      <c r="E125" s="119">
        <v>98.58</v>
      </c>
      <c r="F125" s="119">
        <v>17.59</v>
      </c>
      <c r="G125" s="121">
        <v>119.96</v>
      </c>
      <c r="H125" s="83"/>
      <c r="I125" s="339"/>
      <c r="J125" s="232" t="s">
        <v>249</v>
      </c>
      <c r="K125" s="118">
        <v>6249.41</v>
      </c>
      <c r="L125" s="119">
        <v>5396.53</v>
      </c>
      <c r="M125" s="119">
        <v>667.23</v>
      </c>
      <c r="N125" s="119">
        <v>185.65</v>
      </c>
      <c r="O125" s="119" t="s">
        <v>220</v>
      </c>
      <c r="P125" s="121" t="s">
        <v>220</v>
      </c>
      <c r="Q125" s="83"/>
      <c r="R125" s="339"/>
      <c r="S125" s="232" t="s">
        <v>249</v>
      </c>
      <c r="T125" s="87">
        <v>5.5</v>
      </c>
      <c r="U125" s="123">
        <v>7</v>
      </c>
      <c r="V125" s="123" t="s">
        <v>220</v>
      </c>
      <c r="W125" s="88" t="s">
        <v>220</v>
      </c>
      <c r="X125" s="153"/>
      <c r="Y125" s="339"/>
      <c r="Z125" s="232" t="s">
        <v>251</v>
      </c>
      <c r="AA125" s="87">
        <v>243.9</v>
      </c>
      <c r="AB125" s="123">
        <v>52.29</v>
      </c>
      <c r="AC125" s="123">
        <v>29.58</v>
      </c>
      <c r="AD125" s="123">
        <v>10.25010250102501</v>
      </c>
      <c r="AE125" s="123">
        <v>13.386880856760374</v>
      </c>
      <c r="AF125" s="88">
        <v>13.52265043948614</v>
      </c>
      <c r="AG125" s="153"/>
      <c r="AH125" s="341"/>
      <c r="AI125" s="232" t="s">
        <v>250</v>
      </c>
      <c r="AJ125" s="125">
        <v>56.86</v>
      </c>
      <c r="AK125" s="281">
        <v>2.2250000000000001</v>
      </c>
      <c r="AL125" s="281">
        <v>10.95</v>
      </c>
      <c r="AM125" s="281">
        <v>276.39999999999998</v>
      </c>
      <c r="AN125" s="281">
        <v>2.9820000000000002</v>
      </c>
      <c r="AO125" s="281">
        <v>13.52</v>
      </c>
      <c r="AP125" s="133">
        <v>9.1265000000000001</v>
      </c>
      <c r="AQ125" s="83"/>
      <c r="AR125" s="339"/>
      <c r="AS125" s="232" t="s">
        <v>249</v>
      </c>
      <c r="AT125" s="87">
        <v>71.2</v>
      </c>
      <c r="AU125" s="123">
        <v>67.900000000000006</v>
      </c>
      <c r="AV125" s="123">
        <v>65.099999999999994</v>
      </c>
      <c r="AW125" s="123">
        <v>81.900000000000006</v>
      </c>
      <c r="AX125" s="123">
        <v>73.900000000000006</v>
      </c>
      <c r="AY125" s="123">
        <v>69.8</v>
      </c>
      <c r="AZ125" s="88">
        <v>71.7</v>
      </c>
    </row>
    <row r="126" spans="1:52" x14ac:dyDescent="0.25">
      <c r="A126" s="339">
        <v>1931</v>
      </c>
      <c r="B126" s="210" t="s">
        <v>247</v>
      </c>
      <c r="C126" s="100">
        <v>239.75</v>
      </c>
      <c r="D126" s="101">
        <v>116.28</v>
      </c>
      <c r="E126" s="101">
        <v>98.7</v>
      </c>
      <c r="F126" s="101">
        <v>17.579999999999998</v>
      </c>
      <c r="G126" s="103">
        <v>123.47</v>
      </c>
      <c r="H126" s="83"/>
      <c r="I126" s="339">
        <v>1931</v>
      </c>
      <c r="J126" s="210" t="s">
        <v>247</v>
      </c>
      <c r="K126" s="100">
        <v>6095.8499999999995</v>
      </c>
      <c r="L126" s="101">
        <v>5064.47</v>
      </c>
      <c r="M126" s="101">
        <v>790.19</v>
      </c>
      <c r="N126" s="101">
        <v>241.19</v>
      </c>
      <c r="O126" s="101" t="s">
        <v>220</v>
      </c>
      <c r="P126" s="103" t="s">
        <v>220</v>
      </c>
      <c r="Q126" s="83"/>
      <c r="R126" s="339">
        <v>1931</v>
      </c>
      <c r="S126" s="210" t="s">
        <v>247</v>
      </c>
      <c r="T126" s="107">
        <v>5.5</v>
      </c>
      <c r="U126" s="109">
        <v>7</v>
      </c>
      <c r="V126" s="109" t="s">
        <v>220</v>
      </c>
      <c r="W126" s="113" t="s">
        <v>220</v>
      </c>
      <c r="X126" s="153"/>
      <c r="Y126" s="339"/>
      <c r="Z126" s="210" t="s">
        <v>253</v>
      </c>
      <c r="AA126" s="107">
        <v>244</v>
      </c>
      <c r="AB126" s="109">
        <v>51.93</v>
      </c>
      <c r="AC126" s="109">
        <v>27.47</v>
      </c>
      <c r="AD126" s="109">
        <v>10.245901639344263</v>
      </c>
      <c r="AE126" s="109">
        <v>13.479684190256114</v>
      </c>
      <c r="AF126" s="113">
        <v>14.56133964324718</v>
      </c>
      <c r="AG126" s="153"/>
      <c r="AH126" s="341"/>
      <c r="AI126" s="210" t="s">
        <v>232</v>
      </c>
      <c r="AJ126" s="111">
        <v>56.85</v>
      </c>
      <c r="AK126" s="280">
        <v>2.2250000000000001</v>
      </c>
      <c r="AL126" s="280">
        <v>10.95</v>
      </c>
      <c r="AM126" s="280">
        <v>275.5</v>
      </c>
      <c r="AN126" s="280">
        <v>2.9830000000000001</v>
      </c>
      <c r="AO126" s="280">
        <v>13.51</v>
      </c>
      <c r="AP126" s="131">
        <v>9.1257999999999999</v>
      </c>
      <c r="AQ126" s="83"/>
      <c r="AR126" s="339">
        <v>1937</v>
      </c>
      <c r="AS126" s="210" t="s">
        <v>247</v>
      </c>
      <c r="AT126" s="107">
        <v>70.400000000000006</v>
      </c>
      <c r="AU126" s="109">
        <v>66.5</v>
      </c>
      <c r="AV126" s="109">
        <v>63.5</v>
      </c>
      <c r="AW126" s="109">
        <v>82.2</v>
      </c>
      <c r="AX126" s="109">
        <v>74</v>
      </c>
      <c r="AY126" s="109">
        <v>68.8</v>
      </c>
      <c r="AZ126" s="113">
        <v>72.099999999999994</v>
      </c>
    </row>
    <row r="127" spans="1:52" x14ac:dyDescent="0.25">
      <c r="A127" s="339"/>
      <c r="B127" s="232" t="s">
        <v>250</v>
      </c>
      <c r="C127" s="118">
        <v>209.43</v>
      </c>
      <c r="D127" s="119">
        <v>115.58</v>
      </c>
      <c r="E127" s="119">
        <v>98</v>
      </c>
      <c r="F127" s="119">
        <v>17.579999999999998</v>
      </c>
      <c r="G127" s="121">
        <v>93.85</v>
      </c>
      <c r="H127" s="83"/>
      <c r="I127" s="339"/>
      <c r="J127" s="232" t="s">
        <v>250</v>
      </c>
      <c r="K127" s="118">
        <v>5852.77</v>
      </c>
      <c r="L127" s="119">
        <v>4916.5200000000004</v>
      </c>
      <c r="M127" s="119">
        <v>701.32</v>
      </c>
      <c r="N127" s="119">
        <v>234.93</v>
      </c>
      <c r="O127" s="119" t="s">
        <v>220</v>
      </c>
      <c r="P127" s="121" t="s">
        <v>220</v>
      </c>
      <c r="Q127" s="83"/>
      <c r="R127" s="339"/>
      <c r="S127" s="232" t="s">
        <v>250</v>
      </c>
      <c r="T127" s="87">
        <v>5.5</v>
      </c>
      <c r="U127" s="123">
        <v>7</v>
      </c>
      <c r="V127" s="123" t="s">
        <v>220</v>
      </c>
      <c r="W127" s="88" t="s">
        <v>220</v>
      </c>
      <c r="X127" s="153"/>
      <c r="Y127" s="339"/>
      <c r="Z127" s="232" t="s">
        <v>245</v>
      </c>
      <c r="AA127" s="87">
        <v>258.45</v>
      </c>
      <c r="AB127" s="123">
        <v>52.02</v>
      </c>
      <c r="AC127" s="123">
        <v>28.27</v>
      </c>
      <c r="AD127" s="123">
        <v>9.6730508802476312</v>
      </c>
      <c r="AE127" s="123">
        <v>13.456362937331795</v>
      </c>
      <c r="AF127" s="88">
        <v>14.149274849663955</v>
      </c>
      <c r="AG127" s="153"/>
      <c r="AH127" s="341"/>
      <c r="AI127" s="232" t="s">
        <v>254</v>
      </c>
      <c r="AJ127" s="125">
        <v>56.82</v>
      </c>
      <c r="AK127" s="281">
        <v>2.2240000000000002</v>
      </c>
      <c r="AL127" s="281">
        <v>10.95</v>
      </c>
      <c r="AM127" s="281">
        <v>276.3</v>
      </c>
      <c r="AN127" s="281">
        <v>2.98</v>
      </c>
      <c r="AO127" s="281">
        <v>13.49</v>
      </c>
      <c r="AP127" s="133">
        <v>9.1263000000000005</v>
      </c>
      <c r="AQ127" s="83"/>
      <c r="AR127" s="339"/>
      <c r="AS127" s="232" t="s">
        <v>250</v>
      </c>
      <c r="AT127" s="87">
        <v>70.900000000000006</v>
      </c>
      <c r="AU127" s="123">
        <v>68.099999999999994</v>
      </c>
      <c r="AV127" s="123">
        <v>62.7</v>
      </c>
      <c r="AW127" s="123">
        <v>84.8</v>
      </c>
      <c r="AX127" s="123">
        <v>74</v>
      </c>
      <c r="AY127" s="123">
        <v>69.099999999999994</v>
      </c>
      <c r="AZ127" s="88">
        <v>72.3</v>
      </c>
    </row>
    <row r="128" spans="1:52" x14ac:dyDescent="0.25">
      <c r="A128" s="339"/>
      <c r="B128" s="210" t="s">
        <v>232</v>
      </c>
      <c r="C128" s="100">
        <v>203.89999999999998</v>
      </c>
      <c r="D128" s="101">
        <v>116.63</v>
      </c>
      <c r="E128" s="101">
        <v>99.05</v>
      </c>
      <c r="F128" s="101">
        <v>17.579999999999998</v>
      </c>
      <c r="G128" s="103">
        <v>87.27</v>
      </c>
      <c r="H128" s="83"/>
      <c r="I128" s="339"/>
      <c r="J128" s="210" t="s">
        <v>232</v>
      </c>
      <c r="K128" s="100">
        <v>5589.35</v>
      </c>
      <c r="L128" s="101">
        <v>4728.84</v>
      </c>
      <c r="M128" s="101">
        <v>668.88</v>
      </c>
      <c r="N128" s="101">
        <v>191.63</v>
      </c>
      <c r="O128" s="101" t="s">
        <v>220</v>
      </c>
      <c r="P128" s="103" t="s">
        <v>220</v>
      </c>
      <c r="Q128" s="83"/>
      <c r="R128" s="339"/>
      <c r="S128" s="210" t="s">
        <v>232</v>
      </c>
      <c r="T128" s="107">
        <v>5.5</v>
      </c>
      <c r="U128" s="109">
        <v>7</v>
      </c>
      <c r="V128" s="109" t="s">
        <v>220</v>
      </c>
      <c r="W128" s="113" t="s">
        <v>220</v>
      </c>
      <c r="X128" s="153"/>
      <c r="Y128" s="339"/>
      <c r="Z128" s="210" t="s">
        <v>249</v>
      </c>
      <c r="AA128" s="107">
        <v>293.89999999999998</v>
      </c>
      <c r="AB128" s="109">
        <v>55.71</v>
      </c>
      <c r="AC128" s="109">
        <v>29.51</v>
      </c>
      <c r="AD128" s="109">
        <v>8.5062946580469561</v>
      </c>
      <c r="AE128" s="109">
        <v>12.565069107880094</v>
      </c>
      <c r="AF128" s="113">
        <v>13.554727211114876</v>
      </c>
      <c r="AG128" s="153"/>
      <c r="AH128" s="341"/>
      <c r="AI128" s="210" t="s">
        <v>255</v>
      </c>
      <c r="AJ128" s="111">
        <v>56.79</v>
      </c>
      <c r="AK128" s="280">
        <v>2.2229999999999999</v>
      </c>
      <c r="AL128" s="280">
        <v>10.95</v>
      </c>
      <c r="AM128" s="280">
        <v>276</v>
      </c>
      <c r="AN128" s="280">
        <v>2.9790000000000001</v>
      </c>
      <c r="AO128" s="280">
        <v>13.52</v>
      </c>
      <c r="AP128" s="131">
        <v>9.1268999999999991</v>
      </c>
      <c r="AQ128" s="83"/>
      <c r="AR128" s="339"/>
      <c r="AS128" s="210" t="s">
        <v>232</v>
      </c>
      <c r="AT128" s="107">
        <v>72.099999999999994</v>
      </c>
      <c r="AU128" s="109">
        <v>67.8</v>
      </c>
      <c r="AV128" s="109">
        <v>64.3</v>
      </c>
      <c r="AW128" s="109">
        <v>87.6</v>
      </c>
      <c r="AX128" s="109">
        <v>75.400000000000006</v>
      </c>
      <c r="AY128" s="109">
        <v>69.8</v>
      </c>
      <c r="AZ128" s="113">
        <v>73.599999999999994</v>
      </c>
    </row>
    <row r="129" spans="1:52" x14ac:dyDescent="0.25">
      <c r="A129" s="339"/>
      <c r="B129" s="232" t="s">
        <v>254</v>
      </c>
      <c r="C129" s="118">
        <v>210.54000000000002</v>
      </c>
      <c r="D129" s="119">
        <v>116.87</v>
      </c>
      <c r="E129" s="119">
        <v>99.29</v>
      </c>
      <c r="F129" s="119">
        <v>17.579999999999998</v>
      </c>
      <c r="G129" s="121">
        <v>93.67</v>
      </c>
      <c r="H129" s="83"/>
      <c r="I129" s="339"/>
      <c r="J129" s="232" t="s">
        <v>254</v>
      </c>
      <c r="K129" s="118">
        <v>5432.22</v>
      </c>
      <c r="L129" s="119">
        <v>4691.8100000000004</v>
      </c>
      <c r="M129" s="119">
        <v>553.9</v>
      </c>
      <c r="N129" s="119">
        <v>186.51</v>
      </c>
      <c r="O129" s="119" t="s">
        <v>220</v>
      </c>
      <c r="P129" s="121" t="s">
        <v>220</v>
      </c>
      <c r="Q129" s="83"/>
      <c r="R129" s="339"/>
      <c r="S129" s="232" t="s">
        <v>254</v>
      </c>
      <c r="T129" s="87">
        <v>5.5</v>
      </c>
      <c r="U129" s="123">
        <v>7</v>
      </c>
      <c r="V129" s="123" t="s">
        <v>220</v>
      </c>
      <c r="W129" s="88" t="s">
        <v>220</v>
      </c>
      <c r="X129" s="153"/>
      <c r="Y129" s="339">
        <v>1934</v>
      </c>
      <c r="Z129" s="232" t="s">
        <v>247</v>
      </c>
      <c r="AA129" s="87">
        <v>284.64999999999998</v>
      </c>
      <c r="AB129" s="123">
        <v>59.06</v>
      </c>
      <c r="AC129" s="123">
        <v>30.31</v>
      </c>
      <c r="AD129" s="123">
        <v>8.7827156156683657</v>
      </c>
      <c r="AE129" s="123">
        <v>11.852353538774128</v>
      </c>
      <c r="AF129" s="88">
        <v>13.196964698119434</v>
      </c>
      <c r="AG129" s="153"/>
      <c r="AH129" s="341"/>
      <c r="AI129" s="232" t="s">
        <v>234</v>
      </c>
      <c r="AJ129" s="125">
        <v>56.83</v>
      </c>
      <c r="AK129" s="281">
        <v>2.226</v>
      </c>
      <c r="AL129" s="281">
        <v>10.95</v>
      </c>
      <c r="AM129" s="281">
        <v>276.10000000000002</v>
      </c>
      <c r="AN129" s="281">
        <v>2.9790000000000001</v>
      </c>
      <c r="AO129" s="281">
        <v>13.57</v>
      </c>
      <c r="AP129" s="133">
        <v>9.1262000000000008</v>
      </c>
      <c r="AQ129" s="83"/>
      <c r="AR129" s="339"/>
      <c r="AS129" s="232" t="s">
        <v>254</v>
      </c>
      <c r="AT129" s="87">
        <v>72.3</v>
      </c>
      <c r="AU129" s="123">
        <v>65.8</v>
      </c>
      <c r="AV129" s="123">
        <v>65.7</v>
      </c>
      <c r="AW129" s="123">
        <v>87.6</v>
      </c>
      <c r="AX129" s="123">
        <v>76.599999999999994</v>
      </c>
      <c r="AY129" s="123">
        <v>68.2</v>
      </c>
      <c r="AZ129" s="88">
        <v>74.2</v>
      </c>
    </row>
    <row r="130" spans="1:52" x14ac:dyDescent="0.25">
      <c r="A130" s="339"/>
      <c r="B130" s="210" t="s">
        <v>255</v>
      </c>
      <c r="C130" s="100">
        <v>212.5</v>
      </c>
      <c r="D130" s="101">
        <v>117.21</v>
      </c>
      <c r="E130" s="101">
        <v>99.63</v>
      </c>
      <c r="F130" s="101">
        <v>17.579999999999998</v>
      </c>
      <c r="G130" s="103">
        <v>95.29</v>
      </c>
      <c r="H130" s="83"/>
      <c r="I130" s="339"/>
      <c r="J130" s="210" t="s">
        <v>255</v>
      </c>
      <c r="K130" s="100">
        <v>5474.52</v>
      </c>
      <c r="L130" s="101">
        <v>4790.8100000000004</v>
      </c>
      <c r="M130" s="101">
        <v>511.47</v>
      </c>
      <c r="N130" s="101">
        <v>172.24</v>
      </c>
      <c r="O130" s="101" t="s">
        <v>220</v>
      </c>
      <c r="P130" s="103" t="s">
        <v>220</v>
      </c>
      <c r="Q130" s="83"/>
      <c r="R130" s="339"/>
      <c r="S130" s="210" t="s">
        <v>255</v>
      </c>
      <c r="T130" s="107">
        <v>5.5</v>
      </c>
      <c r="U130" s="109">
        <v>7</v>
      </c>
      <c r="V130" s="109" t="s">
        <v>220</v>
      </c>
      <c r="W130" s="113" t="s">
        <v>220</v>
      </c>
      <c r="X130" s="153"/>
      <c r="Y130" s="339"/>
      <c r="Z130" s="210" t="s">
        <v>250</v>
      </c>
      <c r="AA130" s="107">
        <v>306.39</v>
      </c>
      <c r="AB130" s="109">
        <v>71.72</v>
      </c>
      <c r="AC130" s="109">
        <v>35.799999999999997</v>
      </c>
      <c r="AD130" s="109">
        <v>8.1595352328731359</v>
      </c>
      <c r="AE130" s="109">
        <v>9.760178471834914</v>
      </c>
      <c r="AF130" s="113">
        <v>11.173184357541901</v>
      </c>
      <c r="AG130" s="153"/>
      <c r="AH130" s="341"/>
      <c r="AI130" s="210" t="s">
        <v>221</v>
      </c>
      <c r="AJ130" s="111">
        <v>56.85</v>
      </c>
      <c r="AK130" s="280">
        <v>2.2309999999999999</v>
      </c>
      <c r="AL130" s="280">
        <v>10.95</v>
      </c>
      <c r="AM130" s="280">
        <v>276.3</v>
      </c>
      <c r="AN130" s="280">
        <v>2.98</v>
      </c>
      <c r="AO130" s="280">
        <v>13.57</v>
      </c>
      <c r="AP130" s="131">
        <v>9.1271000000000004</v>
      </c>
      <c r="AQ130" s="83"/>
      <c r="AR130" s="339"/>
      <c r="AS130" s="210" t="s">
        <v>255</v>
      </c>
      <c r="AT130" s="107">
        <v>72.599999999999994</v>
      </c>
      <c r="AU130" s="109">
        <v>69.8</v>
      </c>
      <c r="AV130" s="109">
        <v>62.7</v>
      </c>
      <c r="AW130" s="109">
        <v>87.6</v>
      </c>
      <c r="AX130" s="109">
        <v>76.5</v>
      </c>
      <c r="AY130" s="109">
        <v>68.599999999999994</v>
      </c>
      <c r="AZ130" s="113">
        <v>74.2</v>
      </c>
    </row>
    <row r="131" spans="1:52" x14ac:dyDescent="0.25">
      <c r="A131" s="339"/>
      <c r="B131" s="232" t="s">
        <v>234</v>
      </c>
      <c r="C131" s="118">
        <v>2291.52</v>
      </c>
      <c r="D131" s="119">
        <v>1540.45</v>
      </c>
      <c r="E131" s="119">
        <v>1540.45</v>
      </c>
      <c r="F131" s="119" t="s">
        <v>220</v>
      </c>
      <c r="G131" s="121">
        <v>751.06999999999994</v>
      </c>
      <c r="H131" s="83"/>
      <c r="I131" s="339"/>
      <c r="J131" s="232" t="s">
        <v>234</v>
      </c>
      <c r="K131" s="118">
        <v>5391.93</v>
      </c>
      <c r="L131" s="119">
        <v>4518.5600000000004</v>
      </c>
      <c r="M131" s="119">
        <v>570.32000000000005</v>
      </c>
      <c r="N131" s="119">
        <v>303.05</v>
      </c>
      <c r="O131" s="119">
        <v>28.569547453323764</v>
      </c>
      <c r="P131" s="121">
        <v>42.499068051699481</v>
      </c>
      <c r="Q131" s="83"/>
      <c r="R131" s="339"/>
      <c r="S131" s="232" t="s">
        <v>234</v>
      </c>
      <c r="T131" s="87">
        <v>6.5</v>
      </c>
      <c r="U131" s="123">
        <v>8</v>
      </c>
      <c r="V131" s="123">
        <v>8</v>
      </c>
      <c r="W131" s="88">
        <v>8</v>
      </c>
      <c r="X131" s="153"/>
      <c r="Y131" s="339"/>
      <c r="Z131" s="232" t="s">
        <v>232</v>
      </c>
      <c r="AA131" s="87">
        <v>314.81</v>
      </c>
      <c r="AB131" s="123">
        <v>72.239999999999995</v>
      </c>
      <c r="AC131" s="123">
        <v>36.39</v>
      </c>
      <c r="AD131" s="123">
        <v>7.9412979257329814</v>
      </c>
      <c r="AE131" s="123">
        <v>9.6899224806201563</v>
      </c>
      <c r="AF131" s="88">
        <v>10.992030777686177</v>
      </c>
      <c r="AG131" s="153"/>
      <c r="AH131" s="341"/>
      <c r="AI131" s="232" t="s">
        <v>248</v>
      </c>
      <c r="AJ131" s="125">
        <v>56.85</v>
      </c>
      <c r="AK131" s="281">
        <v>2.2290000000000001</v>
      </c>
      <c r="AL131" s="281">
        <v>10.95</v>
      </c>
      <c r="AM131" s="281">
        <v>276.2</v>
      </c>
      <c r="AN131" s="281">
        <v>2.9870000000000001</v>
      </c>
      <c r="AO131" s="281">
        <v>13.56</v>
      </c>
      <c r="AP131" s="133">
        <v>9.1268999999999991</v>
      </c>
      <c r="AQ131" s="83"/>
      <c r="AR131" s="339"/>
      <c r="AS131" s="232" t="s">
        <v>234</v>
      </c>
      <c r="AT131" s="87">
        <v>72.099999999999994</v>
      </c>
      <c r="AU131" s="123">
        <v>69.3</v>
      </c>
      <c r="AV131" s="123">
        <v>62</v>
      </c>
      <c r="AW131" s="123">
        <v>88.1</v>
      </c>
      <c r="AX131" s="123">
        <v>75.900000000000006</v>
      </c>
      <c r="AY131" s="123">
        <v>68.7</v>
      </c>
      <c r="AZ131" s="88">
        <v>74.2</v>
      </c>
    </row>
    <row r="132" spans="1:52" x14ac:dyDescent="0.25">
      <c r="A132" s="339"/>
      <c r="B132" s="210" t="s">
        <v>221</v>
      </c>
      <c r="C132" s="100">
        <v>2138.14</v>
      </c>
      <c r="D132" s="101">
        <v>1543.62</v>
      </c>
      <c r="E132" s="101">
        <v>1543.62</v>
      </c>
      <c r="F132" s="101" t="s">
        <v>220</v>
      </c>
      <c r="G132" s="103">
        <v>594.52</v>
      </c>
      <c r="H132" s="83"/>
      <c r="I132" s="339"/>
      <c r="J132" s="210" t="s">
        <v>221</v>
      </c>
      <c r="K132" s="100">
        <v>5703.53</v>
      </c>
      <c r="L132" s="101">
        <v>4970.1400000000003</v>
      </c>
      <c r="M132" s="101">
        <v>538.11</v>
      </c>
      <c r="N132" s="101">
        <v>195.28</v>
      </c>
      <c r="O132" s="101">
        <v>27.064291763171227</v>
      </c>
      <c r="P132" s="103">
        <v>37.488011810229807</v>
      </c>
      <c r="Q132" s="83"/>
      <c r="R132" s="339"/>
      <c r="S132" s="210" t="s">
        <v>221</v>
      </c>
      <c r="T132" s="107">
        <f>(6.5*19+12*7.5)/31</f>
        <v>6.887096774193548</v>
      </c>
      <c r="U132" s="109">
        <f>(19*8+12*9)/31</f>
        <v>8.387096774193548</v>
      </c>
      <c r="V132" s="109">
        <f>(19*8+12*9)/31</f>
        <v>8.387096774193548</v>
      </c>
      <c r="W132" s="113">
        <f>(19*8+12*9)/31</f>
        <v>8.387096774193548</v>
      </c>
      <c r="X132" s="153"/>
      <c r="Y132" s="339"/>
      <c r="Z132" s="210" t="s">
        <v>254</v>
      </c>
      <c r="AA132" s="107">
        <v>310.63</v>
      </c>
      <c r="AB132" s="109">
        <v>71.040000000000006</v>
      </c>
      <c r="AC132" s="109">
        <v>36.83</v>
      </c>
      <c r="AD132" s="109">
        <v>8.0481601905804343</v>
      </c>
      <c r="AE132" s="109">
        <v>9.8536036036036023</v>
      </c>
      <c r="AF132" s="113">
        <v>10.860711376595168</v>
      </c>
      <c r="AG132" s="153"/>
      <c r="AH132" s="341"/>
      <c r="AI132" s="210" t="s">
        <v>251</v>
      </c>
      <c r="AJ132" s="111">
        <v>56.77</v>
      </c>
      <c r="AK132" s="280">
        <v>2.226</v>
      </c>
      <c r="AL132" s="280">
        <v>10.95</v>
      </c>
      <c r="AM132" s="280">
        <v>275.7</v>
      </c>
      <c r="AN132" s="280">
        <v>2.9750000000000001</v>
      </c>
      <c r="AO132" s="280">
        <v>13.54</v>
      </c>
      <c r="AP132" s="131">
        <v>9.1271000000000004</v>
      </c>
      <c r="AQ132" s="83"/>
      <c r="AR132" s="339"/>
      <c r="AS132" s="210" t="s">
        <v>221</v>
      </c>
      <c r="AT132" s="107">
        <v>73.7</v>
      </c>
      <c r="AU132" s="109">
        <v>71.5</v>
      </c>
      <c r="AV132" s="109">
        <v>65.5</v>
      </c>
      <c r="AW132" s="109">
        <v>88.1</v>
      </c>
      <c r="AX132" s="109">
        <v>76.3</v>
      </c>
      <c r="AY132" s="109">
        <v>71.3</v>
      </c>
      <c r="AZ132" s="113">
        <v>74.3</v>
      </c>
    </row>
    <row r="133" spans="1:52" x14ac:dyDescent="0.25">
      <c r="A133" s="339"/>
      <c r="B133" s="232" t="s">
        <v>248</v>
      </c>
      <c r="C133" s="118">
        <v>2154.39</v>
      </c>
      <c r="D133" s="119">
        <v>1544.5</v>
      </c>
      <c r="E133" s="119">
        <v>1544.5</v>
      </c>
      <c r="F133" s="119" t="s">
        <v>220</v>
      </c>
      <c r="G133" s="121">
        <v>609.89</v>
      </c>
      <c r="H133" s="83"/>
      <c r="I133" s="339"/>
      <c r="J133" s="232" t="s">
        <v>248</v>
      </c>
      <c r="K133" s="118">
        <v>5630.39</v>
      </c>
      <c r="L133" s="119">
        <v>4983.3500000000004</v>
      </c>
      <c r="M133" s="119">
        <v>352.85</v>
      </c>
      <c r="N133" s="119">
        <v>294.19</v>
      </c>
      <c r="O133" s="119">
        <v>27.431492312255457</v>
      </c>
      <c r="P133" s="121">
        <v>38.263601633279393</v>
      </c>
      <c r="Q133" s="83"/>
      <c r="R133" s="339"/>
      <c r="S133" s="232" t="s">
        <v>248</v>
      </c>
      <c r="T133" s="87">
        <v>7.5</v>
      </c>
      <c r="U133" s="123">
        <v>9</v>
      </c>
      <c r="V133" s="123">
        <v>9</v>
      </c>
      <c r="W133" s="88">
        <v>9</v>
      </c>
      <c r="X133" s="153"/>
      <c r="Y133" s="339"/>
      <c r="Z133" s="232" t="s">
        <v>255</v>
      </c>
      <c r="AA133" s="87">
        <v>307.97000000000003</v>
      </c>
      <c r="AB133" s="123">
        <v>71.010000000000005</v>
      </c>
      <c r="AC133" s="123">
        <v>37.33</v>
      </c>
      <c r="AD133" s="123">
        <v>8.1176737993960444</v>
      </c>
      <c r="AE133" s="123">
        <v>9.8577665117589071</v>
      </c>
      <c r="AF133" s="88">
        <v>10.715242432360032</v>
      </c>
      <c r="AG133" s="153"/>
      <c r="AH133" s="341"/>
      <c r="AI133" s="232" t="s">
        <v>253</v>
      </c>
      <c r="AJ133" s="125">
        <v>56.55</v>
      </c>
      <c r="AK133" s="281">
        <v>2.2269999999999999</v>
      </c>
      <c r="AL133" s="281">
        <v>10.95</v>
      </c>
      <c r="AM133" s="281">
        <v>275.89999999999998</v>
      </c>
      <c r="AN133" s="281">
        <v>2.9660000000000002</v>
      </c>
      <c r="AO133" s="281">
        <v>13.52</v>
      </c>
      <c r="AP133" s="133">
        <v>9.1257999999999999</v>
      </c>
      <c r="AQ133" s="83"/>
      <c r="AR133" s="339"/>
      <c r="AS133" s="232" t="s">
        <v>248</v>
      </c>
      <c r="AT133" s="87">
        <v>75.3</v>
      </c>
      <c r="AU133" s="123">
        <v>74.5</v>
      </c>
      <c r="AV133" s="123">
        <v>66.099999999999994</v>
      </c>
      <c r="AW133" s="123">
        <v>88.1</v>
      </c>
      <c r="AX133" s="123">
        <v>78</v>
      </c>
      <c r="AY133" s="123">
        <v>74.599999999999994</v>
      </c>
      <c r="AZ133" s="88">
        <v>74.900000000000006</v>
      </c>
    </row>
    <row r="134" spans="1:52" x14ac:dyDescent="0.25">
      <c r="A134" s="339"/>
      <c r="B134" s="210" t="s">
        <v>251</v>
      </c>
      <c r="C134" s="100">
        <v>2093.19</v>
      </c>
      <c r="D134" s="101">
        <v>1656.74</v>
      </c>
      <c r="E134" s="101">
        <v>1656.74</v>
      </c>
      <c r="F134" s="101" t="s">
        <v>220</v>
      </c>
      <c r="G134" s="103">
        <v>436.45</v>
      </c>
      <c r="H134" s="83"/>
      <c r="I134" s="339"/>
      <c r="J134" s="210" t="s">
        <v>251</v>
      </c>
      <c r="K134" s="100">
        <v>5538.44</v>
      </c>
      <c r="L134" s="101">
        <v>5196.72</v>
      </c>
      <c r="M134" s="101">
        <v>287.02999999999997</v>
      </c>
      <c r="N134" s="101">
        <v>54.690000000000005</v>
      </c>
      <c r="O134" s="101">
        <v>29.913477441301161</v>
      </c>
      <c r="P134" s="103">
        <v>37.793855309437319</v>
      </c>
      <c r="Q134" s="83"/>
      <c r="R134" s="339"/>
      <c r="S134" s="210" t="s">
        <v>251</v>
      </c>
      <c r="T134" s="107">
        <v>7.5</v>
      </c>
      <c r="U134" s="109">
        <v>9</v>
      </c>
      <c r="V134" s="109">
        <v>9</v>
      </c>
      <c r="W134" s="113">
        <v>9</v>
      </c>
      <c r="X134" s="153"/>
      <c r="Y134" s="339"/>
      <c r="Z134" s="210" t="s">
        <v>234</v>
      </c>
      <c r="AA134" s="107">
        <v>305.16000000000003</v>
      </c>
      <c r="AB134" s="109">
        <v>71.14</v>
      </c>
      <c r="AC134" s="109">
        <v>37.08</v>
      </c>
      <c r="AD134" s="109">
        <v>8.192423646611612</v>
      </c>
      <c r="AE134" s="109">
        <v>9.8397526005060438</v>
      </c>
      <c r="AF134" s="113">
        <v>10.787486515641856</v>
      </c>
      <c r="AG134" s="153"/>
      <c r="AH134" s="341"/>
      <c r="AI134" s="210" t="s">
        <v>245</v>
      </c>
      <c r="AJ134" s="111">
        <v>56.4</v>
      </c>
      <c r="AK134" s="280">
        <v>2.2250000000000001</v>
      </c>
      <c r="AL134" s="280">
        <v>10.95</v>
      </c>
      <c r="AM134" s="280">
        <v>275.60000000000002</v>
      </c>
      <c r="AN134" s="280">
        <v>2.9569999999999999</v>
      </c>
      <c r="AO134" s="280">
        <v>13.51</v>
      </c>
      <c r="AP134" s="131">
        <v>9.1266999999999996</v>
      </c>
      <c r="AQ134" s="83"/>
      <c r="AR134" s="339"/>
      <c r="AS134" s="210" t="s">
        <v>251</v>
      </c>
      <c r="AT134" s="107">
        <v>78.099999999999994</v>
      </c>
      <c r="AU134" s="109">
        <v>79.900000000000006</v>
      </c>
      <c r="AV134" s="109">
        <v>67.2</v>
      </c>
      <c r="AW134" s="109">
        <v>89</v>
      </c>
      <c r="AX134" s="109">
        <v>80.400000000000006</v>
      </c>
      <c r="AY134" s="109">
        <v>77.5</v>
      </c>
      <c r="AZ134" s="113">
        <v>75.3</v>
      </c>
    </row>
    <row r="135" spans="1:52" x14ac:dyDescent="0.25">
      <c r="A135" s="339"/>
      <c r="B135" s="232" t="s">
        <v>253</v>
      </c>
      <c r="C135" s="118">
        <v>2325.98</v>
      </c>
      <c r="D135" s="119">
        <v>1756.67</v>
      </c>
      <c r="E135" s="119">
        <v>1756.67</v>
      </c>
      <c r="F135" s="119" t="s">
        <v>220</v>
      </c>
      <c r="G135" s="121">
        <v>569.30999999999995</v>
      </c>
      <c r="H135" s="83"/>
      <c r="I135" s="339"/>
      <c r="J135" s="232" t="s">
        <v>253</v>
      </c>
      <c r="K135" s="118">
        <v>6172.25</v>
      </c>
      <c r="L135" s="119">
        <v>5301.66</v>
      </c>
      <c r="M135" s="119">
        <v>274.11</v>
      </c>
      <c r="N135" s="119">
        <v>596.48</v>
      </c>
      <c r="O135" s="119">
        <v>28.460772003726358</v>
      </c>
      <c r="P135" s="121">
        <v>37.684474867349834</v>
      </c>
      <c r="Q135" s="83"/>
      <c r="R135" s="339"/>
      <c r="S135" s="232" t="s">
        <v>253</v>
      </c>
      <c r="T135" s="87">
        <v>7.5</v>
      </c>
      <c r="U135" s="123">
        <v>9</v>
      </c>
      <c r="V135" s="123">
        <v>9</v>
      </c>
      <c r="W135" s="88">
        <v>9</v>
      </c>
      <c r="X135" s="153"/>
      <c r="Y135" s="339"/>
      <c r="Z135" s="232" t="s">
        <v>221</v>
      </c>
      <c r="AA135" s="87">
        <v>315.72000000000003</v>
      </c>
      <c r="AB135" s="123">
        <v>71.239999999999995</v>
      </c>
      <c r="AC135" s="123">
        <v>38.729999999999997</v>
      </c>
      <c r="AD135" s="123">
        <v>7.9184087165843149</v>
      </c>
      <c r="AE135" s="123">
        <v>9.82594048287479</v>
      </c>
      <c r="AF135" s="88">
        <v>10.327911179963854</v>
      </c>
      <c r="AG135" s="153"/>
      <c r="AH135" s="341"/>
      <c r="AI135" s="232" t="s">
        <v>249</v>
      </c>
      <c r="AJ135" s="125">
        <v>56.2</v>
      </c>
      <c r="AK135" s="281">
        <v>2.2200000000000002</v>
      </c>
      <c r="AL135" s="281">
        <v>10.95</v>
      </c>
      <c r="AM135" s="281">
        <v>275.10000000000002</v>
      </c>
      <c r="AN135" s="281">
        <v>2.9489999999999998</v>
      </c>
      <c r="AO135" s="281">
        <v>13.5</v>
      </c>
      <c r="AP135" s="133">
        <v>9.1271000000000004</v>
      </c>
      <c r="AQ135" s="83"/>
      <c r="AR135" s="339"/>
      <c r="AS135" s="232" t="s">
        <v>253</v>
      </c>
      <c r="AT135" s="87">
        <v>80</v>
      </c>
      <c r="AU135" s="123">
        <v>85.3</v>
      </c>
      <c r="AV135" s="123">
        <v>67</v>
      </c>
      <c r="AW135" s="123">
        <v>89</v>
      </c>
      <c r="AX135" s="123">
        <v>82</v>
      </c>
      <c r="AY135" s="123">
        <v>77.900000000000006</v>
      </c>
      <c r="AZ135" s="88">
        <v>75.3</v>
      </c>
    </row>
    <row r="136" spans="1:52" x14ac:dyDescent="0.25">
      <c r="A136" s="339"/>
      <c r="B136" s="210" t="s">
        <v>245</v>
      </c>
      <c r="C136" s="100">
        <v>2159.8900000000003</v>
      </c>
      <c r="D136" s="101">
        <v>1757.63</v>
      </c>
      <c r="E136" s="101">
        <v>1757.63</v>
      </c>
      <c r="F136" s="101" t="s">
        <v>220</v>
      </c>
      <c r="G136" s="103">
        <v>402.26</v>
      </c>
      <c r="H136" s="83"/>
      <c r="I136" s="339"/>
      <c r="J136" s="210" t="s">
        <v>245</v>
      </c>
      <c r="K136" s="100">
        <v>5790.83</v>
      </c>
      <c r="L136" s="101">
        <v>5239.2</v>
      </c>
      <c r="M136" s="101">
        <v>344.2</v>
      </c>
      <c r="N136" s="101">
        <v>207.43</v>
      </c>
      <c r="O136" s="101">
        <v>30.351953001555909</v>
      </c>
      <c r="P136" s="103">
        <v>37.298452898807263</v>
      </c>
      <c r="Q136" s="83"/>
      <c r="R136" s="339"/>
      <c r="S136" s="210" t="s">
        <v>245</v>
      </c>
      <c r="T136" s="107">
        <v>7.5</v>
      </c>
      <c r="U136" s="109">
        <v>9</v>
      </c>
      <c r="V136" s="109">
        <v>9</v>
      </c>
      <c r="W136" s="113">
        <v>9</v>
      </c>
      <c r="X136" s="153"/>
      <c r="Y136" s="339"/>
      <c r="Z136" s="210" t="s">
        <v>248</v>
      </c>
      <c r="AA136" s="107">
        <v>334.78</v>
      </c>
      <c r="AB136" s="109">
        <v>71.709999999999994</v>
      </c>
      <c r="AC136" s="109">
        <v>39.700000000000003</v>
      </c>
      <c r="AD136" s="109">
        <v>7.4675906565505707</v>
      </c>
      <c r="AE136" s="109">
        <v>9.7615395342351139</v>
      </c>
      <c r="AF136" s="113">
        <v>10.075566750629722</v>
      </c>
      <c r="AG136" s="153"/>
      <c r="AH136" s="341">
        <v>1930</v>
      </c>
      <c r="AI136" s="210" t="s">
        <v>247</v>
      </c>
      <c r="AJ136" s="111">
        <v>56.53</v>
      </c>
      <c r="AK136" s="280">
        <v>2.2250000000000001</v>
      </c>
      <c r="AL136" s="280">
        <v>10.95</v>
      </c>
      <c r="AM136" s="280">
        <v>275.8</v>
      </c>
      <c r="AN136" s="280">
        <v>2.9630000000000001</v>
      </c>
      <c r="AO136" s="280">
        <v>13.52</v>
      </c>
      <c r="AP136" s="131">
        <v>9.1273</v>
      </c>
      <c r="AQ136" s="83"/>
      <c r="AR136" s="339"/>
      <c r="AS136" s="210" t="s">
        <v>245</v>
      </c>
      <c r="AT136" s="107">
        <v>79.5</v>
      </c>
      <c r="AU136" s="109">
        <v>84.6</v>
      </c>
      <c r="AV136" s="109">
        <v>67.099999999999994</v>
      </c>
      <c r="AW136" s="109">
        <v>87.2</v>
      </c>
      <c r="AX136" s="109">
        <v>81.7</v>
      </c>
      <c r="AY136" s="109">
        <v>78.5</v>
      </c>
      <c r="AZ136" s="113">
        <v>74.599999999999994</v>
      </c>
    </row>
    <row r="137" spans="1:52" x14ac:dyDescent="0.25">
      <c r="A137" s="339"/>
      <c r="B137" s="232" t="s">
        <v>249</v>
      </c>
      <c r="C137" s="118">
        <v>2096.8200000000002</v>
      </c>
      <c r="D137" s="119">
        <v>1758.4</v>
      </c>
      <c r="E137" s="119">
        <v>1758.4</v>
      </c>
      <c r="F137" s="119" t="s">
        <v>220</v>
      </c>
      <c r="G137" s="121">
        <v>338.42</v>
      </c>
      <c r="H137" s="83"/>
      <c r="I137" s="339"/>
      <c r="J137" s="232" t="s">
        <v>249</v>
      </c>
      <c r="K137" s="118">
        <v>5588.77</v>
      </c>
      <c r="L137" s="119">
        <v>5172.2700000000004</v>
      </c>
      <c r="M137" s="119">
        <v>326.27999999999997</v>
      </c>
      <c r="N137" s="119">
        <v>90.22</v>
      </c>
      <c r="O137" s="119">
        <v>31.463094741776814</v>
      </c>
      <c r="P137" s="121">
        <v>37.518452181785975</v>
      </c>
      <c r="Q137" s="83"/>
      <c r="R137" s="339"/>
      <c r="S137" s="232" t="s">
        <v>249</v>
      </c>
      <c r="T137" s="87">
        <v>7.5</v>
      </c>
      <c r="U137" s="123">
        <v>9</v>
      </c>
      <c r="V137" s="123">
        <v>9</v>
      </c>
      <c r="W137" s="88">
        <v>9</v>
      </c>
      <c r="X137" s="153"/>
      <c r="Y137" s="339"/>
      <c r="Z137" s="232" t="s">
        <v>251</v>
      </c>
      <c r="AA137" s="87">
        <v>349.96</v>
      </c>
      <c r="AB137" s="123">
        <v>71.790000000000006</v>
      </c>
      <c r="AC137" s="123">
        <v>40</v>
      </c>
      <c r="AD137" s="123">
        <v>7.1436735626928796</v>
      </c>
      <c r="AE137" s="123">
        <v>9.750661652040673</v>
      </c>
      <c r="AF137" s="88">
        <v>10</v>
      </c>
      <c r="AG137" s="153"/>
      <c r="AH137" s="341"/>
      <c r="AI137" s="232" t="s">
        <v>250</v>
      </c>
      <c r="AJ137" s="125">
        <v>56.69</v>
      </c>
      <c r="AK137" s="281">
        <v>2.2240000000000002</v>
      </c>
      <c r="AL137" s="281">
        <v>10.95</v>
      </c>
      <c r="AM137" s="281">
        <v>276.10000000000002</v>
      </c>
      <c r="AN137" s="281">
        <v>2.972</v>
      </c>
      <c r="AO137" s="281">
        <v>13.55</v>
      </c>
      <c r="AP137" s="133">
        <v>9.1273999999999997</v>
      </c>
      <c r="AQ137" s="83"/>
      <c r="AR137" s="339"/>
      <c r="AS137" s="232" t="s">
        <v>249</v>
      </c>
      <c r="AT137" s="87">
        <v>79.900000000000006</v>
      </c>
      <c r="AU137" s="123">
        <v>86.4</v>
      </c>
      <c r="AV137" s="123">
        <v>67.400000000000006</v>
      </c>
      <c r="AW137" s="123">
        <v>91.1</v>
      </c>
      <c r="AX137" s="123">
        <v>80.400000000000006</v>
      </c>
      <c r="AY137" s="123">
        <v>78.3</v>
      </c>
      <c r="AZ137" s="88">
        <v>74.099999999999994</v>
      </c>
    </row>
    <row r="138" spans="1:52" x14ac:dyDescent="0.25">
      <c r="A138" s="339">
        <v>1932</v>
      </c>
      <c r="B138" s="210" t="s">
        <v>247</v>
      </c>
      <c r="C138" s="100">
        <v>2048.87</v>
      </c>
      <c r="D138" s="101">
        <v>1758.91</v>
      </c>
      <c r="E138" s="101">
        <v>1758.91</v>
      </c>
      <c r="F138" s="101" t="s">
        <v>220</v>
      </c>
      <c r="G138" s="103">
        <v>289.95999999999998</v>
      </c>
      <c r="H138" s="83"/>
      <c r="I138" s="339">
        <v>1932</v>
      </c>
      <c r="J138" s="210" t="s">
        <v>247</v>
      </c>
      <c r="K138" s="100">
        <v>5643.71</v>
      </c>
      <c r="L138" s="101">
        <v>4944.83</v>
      </c>
      <c r="M138" s="101">
        <v>582.32000000000005</v>
      </c>
      <c r="N138" s="101">
        <v>116.56</v>
      </c>
      <c r="O138" s="101">
        <v>31.165846579643535</v>
      </c>
      <c r="P138" s="103">
        <v>36.303601708805019</v>
      </c>
      <c r="Q138" s="83"/>
      <c r="R138" s="339">
        <v>1932</v>
      </c>
      <c r="S138" s="210" t="s">
        <v>247</v>
      </c>
      <c r="T138" s="107">
        <v>7.5</v>
      </c>
      <c r="U138" s="109">
        <v>9</v>
      </c>
      <c r="V138" s="109">
        <v>9</v>
      </c>
      <c r="W138" s="113">
        <v>9</v>
      </c>
      <c r="X138" s="153"/>
      <c r="Y138" s="339"/>
      <c r="Z138" s="210" t="s">
        <v>253</v>
      </c>
      <c r="AA138" s="107">
        <v>351.26</v>
      </c>
      <c r="AB138" s="109">
        <v>71.31</v>
      </c>
      <c r="AC138" s="109">
        <v>41.4</v>
      </c>
      <c r="AD138" s="109">
        <v>7.1172350965097078</v>
      </c>
      <c r="AE138" s="109">
        <v>9.8162950497826387</v>
      </c>
      <c r="AF138" s="113">
        <v>9.6618357487922708</v>
      </c>
      <c r="AG138" s="153"/>
      <c r="AH138" s="341"/>
      <c r="AI138" s="210" t="s">
        <v>232</v>
      </c>
      <c r="AJ138" s="111">
        <v>56.55</v>
      </c>
      <c r="AK138" s="280">
        <v>2.2170000000000001</v>
      </c>
      <c r="AL138" s="280">
        <v>10.95</v>
      </c>
      <c r="AM138" s="280">
        <v>275.5</v>
      </c>
      <c r="AN138" s="280">
        <v>2.9670000000000001</v>
      </c>
      <c r="AO138" s="280">
        <v>13.52</v>
      </c>
      <c r="AP138" s="131">
        <v>9.1265000000000001</v>
      </c>
      <c r="AQ138" s="83"/>
      <c r="AR138" s="339">
        <v>1938</v>
      </c>
      <c r="AS138" s="210" t="s">
        <v>247</v>
      </c>
      <c r="AT138" s="107">
        <v>80.2</v>
      </c>
      <c r="AU138" s="109">
        <v>87.4</v>
      </c>
      <c r="AV138" s="109">
        <v>66.7</v>
      </c>
      <c r="AW138" s="109">
        <v>92.1</v>
      </c>
      <c r="AX138" s="109">
        <v>80.8</v>
      </c>
      <c r="AY138" s="109">
        <v>76.7</v>
      </c>
      <c r="AZ138" s="113">
        <v>72.599999999999994</v>
      </c>
    </row>
    <row r="139" spans="1:52" x14ac:dyDescent="0.25">
      <c r="A139" s="339"/>
      <c r="B139" s="232" t="s">
        <v>250</v>
      </c>
      <c r="C139" s="118">
        <v>1882.48</v>
      </c>
      <c r="D139" s="119">
        <v>1759.44</v>
      </c>
      <c r="E139" s="119">
        <v>1759.44</v>
      </c>
      <c r="F139" s="119" t="s">
        <v>220</v>
      </c>
      <c r="G139" s="121">
        <v>123.04</v>
      </c>
      <c r="H139" s="83"/>
      <c r="I139" s="339"/>
      <c r="J139" s="232" t="s">
        <v>250</v>
      </c>
      <c r="K139" s="118">
        <v>5226.58</v>
      </c>
      <c r="L139" s="119">
        <v>4775.8999999999996</v>
      </c>
      <c r="M139" s="119">
        <v>409.58</v>
      </c>
      <c r="N139" s="119">
        <v>41.1</v>
      </c>
      <c r="O139" s="119">
        <v>33.663313294735758</v>
      </c>
      <c r="P139" s="121">
        <v>36.01743396255295</v>
      </c>
      <c r="Q139" s="83"/>
      <c r="R139" s="339"/>
      <c r="S139" s="232" t="s">
        <v>250</v>
      </c>
      <c r="T139" s="87">
        <v>7.5</v>
      </c>
      <c r="U139" s="123">
        <v>9</v>
      </c>
      <c r="V139" s="123">
        <v>9</v>
      </c>
      <c r="W139" s="88">
        <v>9</v>
      </c>
      <c r="X139" s="153"/>
      <c r="Y139" s="339"/>
      <c r="Z139" s="232" t="s">
        <v>245</v>
      </c>
      <c r="AA139" s="87">
        <v>330.35</v>
      </c>
      <c r="AB139" s="123">
        <v>70.63</v>
      </c>
      <c r="AC139" s="123">
        <v>40.35</v>
      </c>
      <c r="AD139" s="123">
        <v>7.5677311941879823</v>
      </c>
      <c r="AE139" s="123">
        <v>9.9108027750247771</v>
      </c>
      <c r="AF139" s="88">
        <v>9.9132589838909535</v>
      </c>
      <c r="AG139" s="153"/>
      <c r="AH139" s="341"/>
      <c r="AI139" s="232" t="s">
        <v>254</v>
      </c>
      <c r="AJ139" s="125">
        <v>56.44</v>
      </c>
      <c r="AK139" s="281">
        <v>2.2160000000000002</v>
      </c>
      <c r="AL139" s="281">
        <v>10.95</v>
      </c>
      <c r="AM139" s="281">
        <v>275</v>
      </c>
      <c r="AN139" s="281">
        <v>2.9630000000000001</v>
      </c>
      <c r="AO139" s="281">
        <v>13.5</v>
      </c>
      <c r="AP139" s="133">
        <v>9.1273</v>
      </c>
      <c r="AQ139" s="83"/>
      <c r="AR139" s="339"/>
      <c r="AS139" s="232" t="s">
        <v>250</v>
      </c>
      <c r="AT139" s="87">
        <v>79.900000000000006</v>
      </c>
      <c r="AU139" s="123">
        <v>87.1</v>
      </c>
      <c r="AV139" s="123">
        <v>67.2</v>
      </c>
      <c r="AW139" s="123">
        <v>91.8</v>
      </c>
      <c r="AX139" s="123">
        <v>80.099999999999994</v>
      </c>
      <c r="AY139" s="123">
        <v>76.3</v>
      </c>
      <c r="AZ139" s="88">
        <v>71.8</v>
      </c>
    </row>
    <row r="140" spans="1:52" x14ac:dyDescent="0.25">
      <c r="A140" s="339"/>
      <c r="B140" s="210" t="s">
        <v>232</v>
      </c>
      <c r="C140" s="100">
        <v>1954.81</v>
      </c>
      <c r="D140" s="101">
        <v>1762.58</v>
      </c>
      <c r="E140" s="101">
        <v>1762.58</v>
      </c>
      <c r="F140" s="101" t="s">
        <v>220</v>
      </c>
      <c r="G140" s="103">
        <v>192.23000000000002</v>
      </c>
      <c r="H140" s="83"/>
      <c r="I140" s="339"/>
      <c r="J140" s="210" t="s">
        <v>232</v>
      </c>
      <c r="K140" s="100">
        <v>5318.74</v>
      </c>
      <c r="L140" s="101">
        <v>4823.6099999999997</v>
      </c>
      <c r="M140" s="101">
        <v>460.23</v>
      </c>
      <c r="N140" s="101">
        <v>34.9</v>
      </c>
      <c r="O140" s="101">
        <v>33.139051730297027</v>
      </c>
      <c r="P140" s="103">
        <v>36.753253590136012</v>
      </c>
      <c r="Q140" s="83"/>
      <c r="R140" s="339"/>
      <c r="S140" s="210" t="s">
        <v>232</v>
      </c>
      <c r="T140" s="107">
        <v>7.5</v>
      </c>
      <c r="U140" s="109">
        <v>9</v>
      </c>
      <c r="V140" s="109">
        <v>9</v>
      </c>
      <c r="W140" s="113">
        <v>9</v>
      </c>
      <c r="X140" s="153"/>
      <c r="Y140" s="339"/>
      <c r="Z140" s="210" t="s">
        <v>249</v>
      </c>
      <c r="AA140" s="107">
        <v>335.53</v>
      </c>
      <c r="AB140" s="109">
        <v>70.03</v>
      </c>
      <c r="AC140" s="109">
        <v>41.08</v>
      </c>
      <c r="AD140" s="109">
        <v>7.4508985783685517</v>
      </c>
      <c r="AE140" s="109">
        <v>9.9957161216621451</v>
      </c>
      <c r="AF140" s="113">
        <v>9.7370983446932815</v>
      </c>
      <c r="AG140" s="153"/>
      <c r="AH140" s="341"/>
      <c r="AI140" s="210" t="s">
        <v>255</v>
      </c>
      <c r="AJ140" s="111">
        <v>56.52</v>
      </c>
      <c r="AK140" s="280">
        <v>2.2210000000000001</v>
      </c>
      <c r="AL140" s="280">
        <v>10.95</v>
      </c>
      <c r="AM140" s="280">
        <v>275.10000000000002</v>
      </c>
      <c r="AN140" s="280">
        <v>2.9660000000000002</v>
      </c>
      <c r="AO140" s="280">
        <v>13.51</v>
      </c>
      <c r="AP140" s="131">
        <v>9.1273999999999997</v>
      </c>
      <c r="AQ140" s="83"/>
      <c r="AR140" s="339"/>
      <c r="AS140" s="210" t="s">
        <v>232</v>
      </c>
      <c r="AT140" s="107">
        <v>78.599999999999994</v>
      </c>
      <c r="AU140" s="109">
        <v>84.4</v>
      </c>
      <c r="AV140" s="109">
        <v>65.599999999999994</v>
      </c>
      <c r="AW140" s="109">
        <v>91.1</v>
      </c>
      <c r="AX140" s="109">
        <v>79.5</v>
      </c>
      <c r="AY140" s="109">
        <v>75.099999999999994</v>
      </c>
      <c r="AZ140" s="113">
        <v>71.5</v>
      </c>
    </row>
    <row r="141" spans="1:52" x14ac:dyDescent="0.25">
      <c r="A141" s="339"/>
      <c r="B141" s="232" t="s">
        <v>254</v>
      </c>
      <c r="C141" s="118">
        <v>1984.45</v>
      </c>
      <c r="D141" s="119">
        <v>1763.14</v>
      </c>
      <c r="E141" s="119">
        <v>1763.14</v>
      </c>
      <c r="F141" s="119" t="s">
        <v>220</v>
      </c>
      <c r="G141" s="121">
        <v>221.31</v>
      </c>
      <c r="H141" s="83"/>
      <c r="I141" s="339"/>
      <c r="J141" s="232" t="s">
        <v>254</v>
      </c>
      <c r="K141" s="118">
        <v>5397.79</v>
      </c>
      <c r="L141" s="119">
        <v>5042.57</v>
      </c>
      <c r="M141" s="119">
        <v>305.26</v>
      </c>
      <c r="N141" s="119">
        <v>49.96</v>
      </c>
      <c r="O141" s="119">
        <v>32.664108829724761</v>
      </c>
      <c r="P141" s="121">
        <v>36.764120130646063</v>
      </c>
      <c r="Q141" s="83"/>
      <c r="R141" s="339"/>
      <c r="S141" s="232" t="s">
        <v>254</v>
      </c>
      <c r="T141" s="87">
        <v>7.5</v>
      </c>
      <c r="U141" s="123">
        <v>9</v>
      </c>
      <c r="V141" s="123">
        <v>9</v>
      </c>
      <c r="W141" s="88">
        <v>9</v>
      </c>
      <c r="X141" s="153"/>
      <c r="Y141" s="339">
        <v>1935</v>
      </c>
      <c r="Z141" s="232" t="s">
        <v>247</v>
      </c>
      <c r="AA141" s="87">
        <v>368.96</v>
      </c>
      <c r="AB141" s="123">
        <v>75.319999999999993</v>
      </c>
      <c r="AC141" s="123">
        <v>45.07</v>
      </c>
      <c r="AD141" s="123">
        <v>6.7758022549869912</v>
      </c>
      <c r="AE141" s="123">
        <v>9.2936802973977706</v>
      </c>
      <c r="AF141" s="88">
        <v>8.8750832039050369</v>
      </c>
      <c r="AG141" s="153"/>
      <c r="AH141" s="341"/>
      <c r="AI141" s="232" t="s">
        <v>234</v>
      </c>
      <c r="AJ141" s="125">
        <v>56.48</v>
      </c>
      <c r="AK141" s="281">
        <v>2.2200000000000002</v>
      </c>
      <c r="AL141" s="281">
        <v>10.95</v>
      </c>
      <c r="AM141" s="281">
        <v>274.89999999999998</v>
      </c>
      <c r="AN141" s="281">
        <v>2.9630000000000001</v>
      </c>
      <c r="AO141" s="281">
        <v>13.49</v>
      </c>
      <c r="AP141" s="133">
        <v>9.1265000000000001</v>
      </c>
      <c r="AQ141" s="83"/>
      <c r="AR141" s="339"/>
      <c r="AS141" s="232" t="s">
        <v>254</v>
      </c>
      <c r="AT141" s="87">
        <v>79.3</v>
      </c>
      <c r="AU141" s="123">
        <v>87.1</v>
      </c>
      <c r="AV141" s="123">
        <v>65.099999999999994</v>
      </c>
      <c r="AW141" s="123">
        <v>90.2</v>
      </c>
      <c r="AX141" s="123">
        <v>80.2</v>
      </c>
      <c r="AY141" s="123">
        <v>75.3</v>
      </c>
      <c r="AZ141" s="88">
        <v>70.099999999999994</v>
      </c>
    </row>
    <row r="142" spans="1:52" x14ac:dyDescent="0.25">
      <c r="A142" s="339"/>
      <c r="B142" s="210" t="s">
        <v>255</v>
      </c>
      <c r="C142" s="100">
        <v>2007.92</v>
      </c>
      <c r="D142" s="101">
        <v>1763.44</v>
      </c>
      <c r="E142" s="101">
        <v>1763.44</v>
      </c>
      <c r="F142" s="101" t="s">
        <v>220</v>
      </c>
      <c r="G142" s="103">
        <v>244.48000000000002</v>
      </c>
      <c r="H142" s="83"/>
      <c r="I142" s="339"/>
      <c r="J142" s="210" t="s">
        <v>255</v>
      </c>
      <c r="K142" s="100">
        <v>5558.81</v>
      </c>
      <c r="L142" s="101">
        <v>4941.5200000000004</v>
      </c>
      <c r="M142" s="101">
        <v>575.17999999999995</v>
      </c>
      <c r="N142" s="101">
        <v>42.11</v>
      </c>
      <c r="O142" s="101">
        <v>31.723336469496168</v>
      </c>
      <c r="P142" s="103">
        <v>36.121400083830892</v>
      </c>
      <c r="Q142" s="83"/>
      <c r="R142" s="339"/>
      <c r="S142" s="210" t="s">
        <v>255</v>
      </c>
      <c r="T142" s="107">
        <v>7.5</v>
      </c>
      <c r="U142" s="109">
        <v>9</v>
      </c>
      <c r="V142" s="109">
        <v>9</v>
      </c>
      <c r="W142" s="113">
        <v>9</v>
      </c>
      <c r="X142" s="153"/>
      <c r="Y142" s="339"/>
      <c r="Z142" s="210" t="s">
        <v>250</v>
      </c>
      <c r="AA142" s="107">
        <v>384.65</v>
      </c>
      <c r="AB142" s="109">
        <v>76.38</v>
      </c>
      <c r="AC142" s="109">
        <v>48.33</v>
      </c>
      <c r="AD142" s="109">
        <v>6.4994150526452623</v>
      </c>
      <c r="AE142" s="109">
        <v>9.164702801780571</v>
      </c>
      <c r="AF142" s="113">
        <v>8.2764328574384436</v>
      </c>
      <c r="AG142" s="153"/>
      <c r="AH142" s="341"/>
      <c r="AI142" s="210" t="s">
        <v>221</v>
      </c>
      <c r="AJ142" s="111">
        <v>56.31</v>
      </c>
      <c r="AK142" s="280">
        <v>2.2189999999999999</v>
      </c>
      <c r="AL142" s="280">
        <v>10.95</v>
      </c>
      <c r="AM142" s="280">
        <v>274.39999999999998</v>
      </c>
      <c r="AN142" s="280">
        <v>2.9540000000000002</v>
      </c>
      <c r="AO142" s="280">
        <v>13.46</v>
      </c>
      <c r="AP142" s="131">
        <v>9.1272000000000002</v>
      </c>
      <c r="AQ142" s="83"/>
      <c r="AR142" s="339"/>
      <c r="AS142" s="210" t="s">
        <v>255</v>
      </c>
      <c r="AT142" s="107">
        <v>80.099999999999994</v>
      </c>
      <c r="AU142" s="109">
        <v>90.7</v>
      </c>
      <c r="AV142" s="109">
        <v>66.2</v>
      </c>
      <c r="AW142" s="109">
        <v>90.2</v>
      </c>
      <c r="AX142" s="109">
        <v>79.400000000000006</v>
      </c>
      <c r="AY142" s="109">
        <v>77.400000000000006</v>
      </c>
      <c r="AZ142" s="113">
        <v>69.900000000000006</v>
      </c>
    </row>
    <row r="143" spans="1:52" x14ac:dyDescent="0.25">
      <c r="A143" s="339"/>
      <c r="B143" s="232" t="s">
        <v>234</v>
      </c>
      <c r="C143" s="118">
        <v>1979.56</v>
      </c>
      <c r="D143" s="119">
        <v>1762.59</v>
      </c>
      <c r="E143" s="119">
        <v>1762.59</v>
      </c>
      <c r="F143" s="119" t="s">
        <v>220</v>
      </c>
      <c r="G143" s="121">
        <v>216.97</v>
      </c>
      <c r="H143" s="83"/>
      <c r="I143" s="339"/>
      <c r="J143" s="232" t="s">
        <v>234</v>
      </c>
      <c r="K143" s="118">
        <v>5476.1799999999994</v>
      </c>
      <c r="L143" s="119">
        <v>4933.37</v>
      </c>
      <c r="M143" s="119">
        <v>452.99</v>
      </c>
      <c r="N143" s="119">
        <v>89.820000000000007</v>
      </c>
      <c r="O143" s="119">
        <v>32.186487661106831</v>
      </c>
      <c r="P143" s="121">
        <v>36.148556110281262</v>
      </c>
      <c r="Q143" s="83"/>
      <c r="R143" s="339"/>
      <c r="S143" s="232" t="s">
        <v>234</v>
      </c>
      <c r="T143" s="87">
        <v>7.5</v>
      </c>
      <c r="U143" s="123">
        <v>9</v>
      </c>
      <c r="V143" s="123">
        <v>9</v>
      </c>
      <c r="W143" s="88">
        <v>9</v>
      </c>
      <c r="X143" s="153"/>
      <c r="Y143" s="339"/>
      <c r="Z143" s="232" t="s">
        <v>232</v>
      </c>
      <c r="AA143" s="87">
        <v>377.66</v>
      </c>
      <c r="AB143" s="123">
        <v>77.260000000000005</v>
      </c>
      <c r="AC143" s="123">
        <v>48.31</v>
      </c>
      <c r="AD143" s="123">
        <v>6.6197108510300264</v>
      </c>
      <c r="AE143" s="123">
        <v>9.0603158167227544</v>
      </c>
      <c r="AF143" s="88">
        <v>8.2798592423928792</v>
      </c>
      <c r="AG143" s="153"/>
      <c r="AH143" s="341"/>
      <c r="AI143" s="232" t="s">
        <v>248</v>
      </c>
      <c r="AJ143" s="125">
        <v>56.25</v>
      </c>
      <c r="AK143" s="281">
        <v>2.2170000000000001</v>
      </c>
      <c r="AL143" s="281">
        <v>10.95</v>
      </c>
      <c r="AM143" s="281">
        <v>274.5</v>
      </c>
      <c r="AN143" s="281">
        <v>2.95</v>
      </c>
      <c r="AO143" s="281">
        <v>13.46</v>
      </c>
      <c r="AP143" s="133">
        <v>9.1278000000000006</v>
      </c>
      <c r="AQ143" s="83"/>
      <c r="AR143" s="339"/>
      <c r="AS143" s="232" t="s">
        <v>234</v>
      </c>
      <c r="AT143" s="87">
        <v>79.400000000000006</v>
      </c>
      <c r="AU143" s="123">
        <v>88.7</v>
      </c>
      <c r="AV143" s="123">
        <v>64.2</v>
      </c>
      <c r="AW143" s="123">
        <v>89.9</v>
      </c>
      <c r="AX143" s="123">
        <v>80.3</v>
      </c>
      <c r="AY143" s="123">
        <v>78.400000000000006</v>
      </c>
      <c r="AZ143" s="88">
        <v>70.099999999999994</v>
      </c>
    </row>
    <row r="144" spans="1:52" x14ac:dyDescent="0.25">
      <c r="A144" s="339"/>
      <c r="B144" s="210" t="s">
        <v>221</v>
      </c>
      <c r="C144" s="100">
        <v>1981.8999999999999</v>
      </c>
      <c r="D144" s="101">
        <v>1762.84</v>
      </c>
      <c r="E144" s="101">
        <v>1762.84</v>
      </c>
      <c r="F144" s="101" t="s">
        <v>220</v>
      </c>
      <c r="G144" s="103">
        <v>219.06</v>
      </c>
      <c r="H144" s="83"/>
      <c r="I144" s="339"/>
      <c r="J144" s="210" t="s">
        <v>221</v>
      </c>
      <c r="K144" s="100">
        <v>5483.5599999999995</v>
      </c>
      <c r="L144" s="101">
        <v>4855.08</v>
      </c>
      <c r="M144" s="101">
        <v>474.5</v>
      </c>
      <c r="N144" s="101">
        <v>153.97999999999999</v>
      </c>
      <c r="O144" s="101">
        <v>32.147728847682892</v>
      </c>
      <c r="P144" s="103">
        <v>36.142578908592228</v>
      </c>
      <c r="Q144" s="83"/>
      <c r="R144" s="339"/>
      <c r="S144" s="210" t="s">
        <v>221</v>
      </c>
      <c r="T144" s="107">
        <v>7.5</v>
      </c>
      <c r="U144" s="109">
        <v>9</v>
      </c>
      <c r="V144" s="109">
        <v>9</v>
      </c>
      <c r="W144" s="113">
        <v>9</v>
      </c>
      <c r="X144" s="153"/>
      <c r="Y144" s="339"/>
      <c r="Z144" s="210" t="s">
        <v>254</v>
      </c>
      <c r="AA144" s="107">
        <v>372.76</v>
      </c>
      <c r="AB144" s="109">
        <v>78.25</v>
      </c>
      <c r="AC144" s="109">
        <v>47.98</v>
      </c>
      <c r="AD144" s="109">
        <v>6.7067281897199269</v>
      </c>
      <c r="AE144" s="109">
        <v>8.9456869009584672</v>
      </c>
      <c r="AF144" s="113">
        <v>8.3368070029178831</v>
      </c>
      <c r="AG144" s="153"/>
      <c r="AH144" s="341"/>
      <c r="AI144" s="210" t="s">
        <v>251</v>
      </c>
      <c r="AJ144" s="111">
        <v>56.36</v>
      </c>
      <c r="AK144" s="280">
        <v>2.2170000000000001</v>
      </c>
      <c r="AL144" s="280">
        <v>10.95</v>
      </c>
      <c r="AM144" s="280">
        <v>274.5</v>
      </c>
      <c r="AN144" s="280">
        <v>2.9540000000000002</v>
      </c>
      <c r="AO144" s="280">
        <v>13.45</v>
      </c>
      <c r="AP144" s="131">
        <v>9.1278000000000006</v>
      </c>
      <c r="AQ144" s="83"/>
      <c r="AR144" s="339"/>
      <c r="AS144" s="210" t="s">
        <v>221</v>
      </c>
      <c r="AT144" s="107">
        <v>76.5</v>
      </c>
      <c r="AU144" s="109">
        <v>81.900000000000006</v>
      </c>
      <c r="AV144" s="109">
        <v>64.099999999999994</v>
      </c>
      <c r="AW144" s="109">
        <v>88.9</v>
      </c>
      <c r="AX144" s="109">
        <v>77.400000000000006</v>
      </c>
      <c r="AY144" s="109">
        <v>73.400000000000006</v>
      </c>
      <c r="AZ144" s="113">
        <v>70.599999999999994</v>
      </c>
    </row>
    <row r="145" spans="1:52" x14ac:dyDescent="0.25">
      <c r="A145" s="339"/>
      <c r="B145" s="232" t="s">
        <v>248</v>
      </c>
      <c r="C145" s="118">
        <v>2006.79</v>
      </c>
      <c r="D145" s="119">
        <v>1762.87</v>
      </c>
      <c r="E145" s="119">
        <v>1762.87</v>
      </c>
      <c r="F145" s="119" t="s">
        <v>220</v>
      </c>
      <c r="G145" s="121">
        <v>243.92000000000002</v>
      </c>
      <c r="H145" s="83"/>
      <c r="I145" s="339"/>
      <c r="J145" s="232" t="s">
        <v>248</v>
      </c>
      <c r="K145" s="118">
        <v>5552.12</v>
      </c>
      <c r="L145" s="119">
        <v>4836.33</v>
      </c>
      <c r="M145" s="119">
        <v>402.59</v>
      </c>
      <c r="N145" s="119">
        <v>313.2</v>
      </c>
      <c r="O145" s="119">
        <v>31.75129500082851</v>
      </c>
      <c r="P145" s="121">
        <v>36.1445718032031</v>
      </c>
      <c r="Q145" s="83"/>
      <c r="R145" s="339"/>
      <c r="S145" s="232" t="s">
        <v>248</v>
      </c>
      <c r="T145" s="87">
        <v>7.5</v>
      </c>
      <c r="U145" s="123">
        <v>9</v>
      </c>
      <c r="V145" s="123">
        <v>9</v>
      </c>
      <c r="W145" s="88">
        <v>9</v>
      </c>
      <c r="X145" s="153"/>
      <c r="Y145" s="339"/>
      <c r="Z145" s="232" t="s">
        <v>255</v>
      </c>
      <c r="AA145" s="87">
        <v>371.35</v>
      </c>
      <c r="AB145" s="123">
        <v>79.790000000000006</v>
      </c>
      <c r="AC145" s="123">
        <v>47.5</v>
      </c>
      <c r="AD145" s="123">
        <v>6.732193348592971</v>
      </c>
      <c r="AE145" s="123">
        <v>8.7730292016543423</v>
      </c>
      <c r="AF145" s="88">
        <v>8.4210526315789469</v>
      </c>
      <c r="AG145" s="153"/>
      <c r="AH145" s="341"/>
      <c r="AI145" s="232" t="s">
        <v>253</v>
      </c>
      <c r="AJ145" s="125">
        <v>56.33</v>
      </c>
      <c r="AK145" s="281">
        <v>2.214</v>
      </c>
      <c r="AL145" s="281">
        <v>10.95</v>
      </c>
      <c r="AM145" s="281">
        <v>274.2</v>
      </c>
      <c r="AN145" s="281">
        <v>2.9510000000000001</v>
      </c>
      <c r="AO145" s="281">
        <v>13.43</v>
      </c>
      <c r="AP145" s="133">
        <v>9.1273999999999997</v>
      </c>
      <c r="AQ145" s="83"/>
      <c r="AR145" s="339"/>
      <c r="AS145" s="232" t="s">
        <v>248</v>
      </c>
      <c r="AT145" s="87">
        <v>76.8</v>
      </c>
      <c r="AU145" s="123">
        <v>83</v>
      </c>
      <c r="AV145" s="123">
        <v>66.099999999999994</v>
      </c>
      <c r="AW145" s="123">
        <v>88.3</v>
      </c>
      <c r="AX145" s="123">
        <v>76.400000000000006</v>
      </c>
      <c r="AY145" s="123">
        <v>75.3</v>
      </c>
      <c r="AZ145" s="88">
        <v>70.400000000000006</v>
      </c>
    </row>
    <row r="146" spans="1:52" x14ac:dyDescent="0.25">
      <c r="A146" s="339"/>
      <c r="B146" s="210" t="s">
        <v>251</v>
      </c>
      <c r="C146" s="100">
        <v>2030.67</v>
      </c>
      <c r="D146" s="101">
        <v>1762.95</v>
      </c>
      <c r="E146" s="101">
        <v>1762.95</v>
      </c>
      <c r="F146" s="101" t="s">
        <v>220</v>
      </c>
      <c r="G146" s="103">
        <v>267.72000000000003</v>
      </c>
      <c r="H146" s="83"/>
      <c r="I146" s="339"/>
      <c r="J146" s="210" t="s">
        <v>251</v>
      </c>
      <c r="K146" s="100">
        <v>5627.8</v>
      </c>
      <c r="L146" s="101">
        <v>4832.76</v>
      </c>
      <c r="M146" s="101">
        <v>450.07</v>
      </c>
      <c r="N146" s="101">
        <v>344.97</v>
      </c>
      <c r="O146" s="101">
        <v>31.325740076051034</v>
      </c>
      <c r="P146" s="103">
        <v>36.082838764703787</v>
      </c>
      <c r="Q146" s="83"/>
      <c r="R146" s="339"/>
      <c r="S146" s="210" t="s">
        <v>251</v>
      </c>
      <c r="T146" s="107">
        <v>7.5</v>
      </c>
      <c r="U146" s="109">
        <v>9</v>
      </c>
      <c r="V146" s="109">
        <v>9</v>
      </c>
      <c r="W146" s="113">
        <v>9</v>
      </c>
      <c r="X146" s="153"/>
      <c r="Y146" s="339"/>
      <c r="Z146" s="210" t="s">
        <v>234</v>
      </c>
      <c r="AA146" s="107">
        <v>362.71</v>
      </c>
      <c r="AB146" s="109">
        <v>82.22</v>
      </c>
      <c r="AC146" s="109">
        <v>47</v>
      </c>
      <c r="AD146" s="109">
        <v>6.8925587935265096</v>
      </c>
      <c r="AE146" s="109">
        <v>8.5137436146922898</v>
      </c>
      <c r="AF146" s="113">
        <v>8.5106382978723403</v>
      </c>
      <c r="AG146" s="153"/>
      <c r="AH146" s="341"/>
      <c r="AI146" s="210" t="s">
        <v>245</v>
      </c>
      <c r="AJ146" s="111">
        <v>56.43</v>
      </c>
      <c r="AK146" s="280">
        <v>2.2200000000000002</v>
      </c>
      <c r="AL146" s="280">
        <v>10.95</v>
      </c>
      <c r="AM146" s="280">
        <v>274.5</v>
      </c>
      <c r="AN146" s="280">
        <v>2.956</v>
      </c>
      <c r="AO146" s="280">
        <v>13.47</v>
      </c>
      <c r="AP146" s="131">
        <v>9.1279000000000003</v>
      </c>
      <c r="AQ146" s="83"/>
      <c r="AR146" s="339"/>
      <c r="AS146" s="210" t="s">
        <v>251</v>
      </c>
      <c r="AT146" s="107">
        <v>78</v>
      </c>
      <c r="AU146" s="109">
        <v>88.4</v>
      </c>
      <c r="AV146" s="109">
        <v>66.099999999999994</v>
      </c>
      <c r="AW146" s="109">
        <v>88.3</v>
      </c>
      <c r="AX146" s="109">
        <v>76.3</v>
      </c>
      <c r="AY146" s="109">
        <v>78</v>
      </c>
      <c r="AZ146" s="113">
        <v>71.2</v>
      </c>
    </row>
    <row r="147" spans="1:52" x14ac:dyDescent="0.25">
      <c r="A147" s="339"/>
      <c r="B147" s="232" t="s">
        <v>253</v>
      </c>
      <c r="C147" s="118">
        <v>2022.5700000000002</v>
      </c>
      <c r="D147" s="119">
        <v>1763.38</v>
      </c>
      <c r="E147" s="119">
        <v>1763.38</v>
      </c>
      <c r="F147" s="119" t="s">
        <v>220</v>
      </c>
      <c r="G147" s="121">
        <v>259.19</v>
      </c>
      <c r="H147" s="83"/>
      <c r="I147" s="339"/>
      <c r="J147" s="232" t="s">
        <v>253</v>
      </c>
      <c r="K147" s="118">
        <v>5611.0000000000009</v>
      </c>
      <c r="L147" s="119">
        <v>4759.3500000000004</v>
      </c>
      <c r="M147" s="119">
        <v>465.52</v>
      </c>
      <c r="N147" s="119">
        <v>386.13000000000005</v>
      </c>
      <c r="O147" s="119">
        <v>31.427196578150056</v>
      </c>
      <c r="P147" s="121">
        <v>36.046515772589558</v>
      </c>
      <c r="Q147" s="83"/>
      <c r="R147" s="339"/>
      <c r="S147" s="232" t="s">
        <v>253</v>
      </c>
      <c r="T147" s="87">
        <v>7.5</v>
      </c>
      <c r="U147" s="123">
        <v>9</v>
      </c>
      <c r="V147" s="123">
        <f>(30*9+7.5)/31</f>
        <v>8.9516129032258061</v>
      </c>
      <c r="W147" s="88">
        <v>9</v>
      </c>
      <c r="X147" s="153"/>
      <c r="Y147" s="339"/>
      <c r="Z147" s="232" t="s">
        <v>221</v>
      </c>
      <c r="AA147" s="87">
        <v>370.82</v>
      </c>
      <c r="AB147" s="123">
        <v>81.13</v>
      </c>
      <c r="AC147" s="123">
        <v>46.81</v>
      </c>
      <c r="AD147" s="123">
        <v>6.7418154360606222</v>
      </c>
      <c r="AE147" s="123">
        <v>8.6281276962899049</v>
      </c>
      <c r="AF147" s="88">
        <v>8.5451826532792126</v>
      </c>
      <c r="AG147" s="153"/>
      <c r="AH147" s="341"/>
      <c r="AI147" s="232" t="s">
        <v>249</v>
      </c>
      <c r="AJ147" s="125">
        <v>56.39</v>
      </c>
      <c r="AK147" s="281">
        <v>2.2200000000000002</v>
      </c>
      <c r="AL147" s="281">
        <v>10.95</v>
      </c>
      <c r="AM147" s="281">
        <v>274.3</v>
      </c>
      <c r="AN147" s="281">
        <v>2.9580000000000002</v>
      </c>
      <c r="AO147" s="281">
        <v>13.47</v>
      </c>
      <c r="AP147" s="133">
        <v>9.1260999999999992</v>
      </c>
      <c r="AQ147" s="83"/>
      <c r="AR147" s="339"/>
      <c r="AS147" s="232" t="s">
        <v>253</v>
      </c>
      <c r="AT147" s="87">
        <v>76.8</v>
      </c>
      <c r="AU147" s="123">
        <v>84.4</v>
      </c>
      <c r="AV147" s="123">
        <v>65.599999999999994</v>
      </c>
      <c r="AW147" s="123">
        <v>88.3</v>
      </c>
      <c r="AX147" s="123">
        <v>75.900000000000006</v>
      </c>
      <c r="AY147" s="123">
        <v>76</v>
      </c>
      <c r="AZ147" s="88">
        <v>71.400000000000006</v>
      </c>
    </row>
    <row r="148" spans="1:52" x14ac:dyDescent="0.25">
      <c r="A148" s="339"/>
      <c r="B148" s="210" t="s">
        <v>245</v>
      </c>
      <c r="C148" s="100">
        <v>1980.79</v>
      </c>
      <c r="D148" s="101">
        <v>1767.24</v>
      </c>
      <c r="E148" s="101">
        <v>1767.24</v>
      </c>
      <c r="F148" s="101" t="s">
        <v>220</v>
      </c>
      <c r="G148" s="103">
        <v>213.55</v>
      </c>
      <c r="H148" s="83"/>
      <c r="I148" s="339"/>
      <c r="J148" s="210" t="s">
        <v>245</v>
      </c>
      <c r="K148" s="100">
        <v>5547.01</v>
      </c>
      <c r="L148" s="101">
        <v>4712.26</v>
      </c>
      <c r="M148" s="101">
        <v>581.91999999999996</v>
      </c>
      <c r="N148" s="101">
        <v>252.83</v>
      </c>
      <c r="O148" s="101">
        <v>31.859326015276697</v>
      </c>
      <c r="P148" s="103">
        <v>35.709147811163128</v>
      </c>
      <c r="Q148" s="83"/>
      <c r="R148" s="339"/>
      <c r="S148" s="210" t="s">
        <v>245</v>
      </c>
      <c r="T148" s="107">
        <v>7.5</v>
      </c>
      <c r="U148" s="109">
        <v>9</v>
      </c>
      <c r="V148" s="109">
        <v>7.5</v>
      </c>
      <c r="W148" s="113">
        <v>9</v>
      </c>
      <c r="X148" s="153"/>
      <c r="Y148" s="339"/>
      <c r="Z148" s="210" t="s">
        <v>248</v>
      </c>
      <c r="AA148" s="107">
        <v>371.31</v>
      </c>
      <c r="AB148" s="109">
        <v>81.680000000000007</v>
      </c>
      <c r="AC148" s="109">
        <v>46.82</v>
      </c>
      <c r="AD148" s="109">
        <v>6.7329185855484637</v>
      </c>
      <c r="AE148" s="109">
        <v>8.570029382957884</v>
      </c>
      <c r="AF148" s="113">
        <v>8.5433575395130283</v>
      </c>
      <c r="AG148" s="153"/>
      <c r="AH148" s="341">
        <v>1931</v>
      </c>
      <c r="AI148" s="210" t="s">
        <v>247</v>
      </c>
      <c r="AJ148" s="111">
        <v>56.5</v>
      </c>
      <c r="AK148" s="280">
        <v>2.2189999999999999</v>
      </c>
      <c r="AL148" s="280">
        <v>10.95</v>
      </c>
      <c r="AM148" s="280">
        <v>274.8</v>
      </c>
      <c r="AN148" s="280">
        <v>2.9609999999999999</v>
      </c>
      <c r="AO148" s="280">
        <v>13.45</v>
      </c>
      <c r="AP148" s="131">
        <v>9.1270000000000007</v>
      </c>
      <c r="AQ148" s="83"/>
      <c r="AR148" s="339"/>
      <c r="AS148" s="210" t="s">
        <v>245</v>
      </c>
      <c r="AT148" s="107">
        <v>76.7</v>
      </c>
      <c r="AU148" s="109">
        <v>81.599999999999994</v>
      </c>
      <c r="AV148" s="109">
        <v>67.2</v>
      </c>
      <c r="AW148" s="109">
        <v>89.9</v>
      </c>
      <c r="AX148" s="109">
        <v>75.900000000000006</v>
      </c>
      <c r="AY148" s="109">
        <v>75.3</v>
      </c>
      <c r="AZ148" s="113">
        <v>71.8</v>
      </c>
    </row>
    <row r="149" spans="1:52" x14ac:dyDescent="0.25">
      <c r="A149" s="339"/>
      <c r="B149" s="232" t="s">
        <v>249</v>
      </c>
      <c r="C149" s="118">
        <v>1968.1399999999999</v>
      </c>
      <c r="D149" s="119">
        <v>1760.83</v>
      </c>
      <c r="E149" s="119">
        <v>1760.83</v>
      </c>
      <c r="F149" s="119" t="s">
        <v>220</v>
      </c>
      <c r="G149" s="121">
        <v>207.31</v>
      </c>
      <c r="H149" s="83"/>
      <c r="I149" s="339"/>
      <c r="J149" s="232" t="s">
        <v>249</v>
      </c>
      <c r="K149" s="118">
        <v>5470.5800000000008</v>
      </c>
      <c r="L149" s="119">
        <v>4772.72</v>
      </c>
      <c r="M149" s="119">
        <v>384.72</v>
      </c>
      <c r="N149" s="119">
        <v>313.14</v>
      </c>
      <c r="O149" s="119">
        <v>32.187263507708501</v>
      </c>
      <c r="P149" s="121">
        <v>35.976806846805999</v>
      </c>
      <c r="Q149" s="83"/>
      <c r="R149" s="339"/>
      <c r="S149" s="232" t="s">
        <v>249</v>
      </c>
      <c r="T149" s="87">
        <v>7.5</v>
      </c>
      <c r="U149" s="123">
        <v>9</v>
      </c>
      <c r="V149" s="123">
        <v>7.5</v>
      </c>
      <c r="W149" s="88">
        <v>9</v>
      </c>
      <c r="X149" s="153"/>
      <c r="Y149" s="339"/>
      <c r="Z149" s="232" t="s">
        <v>251</v>
      </c>
      <c r="AA149" s="87">
        <v>368.15</v>
      </c>
      <c r="AB149" s="123">
        <v>82.37</v>
      </c>
      <c r="AC149" s="123">
        <v>47</v>
      </c>
      <c r="AD149" s="123">
        <v>6.7907103082982481</v>
      </c>
      <c r="AE149" s="123">
        <v>8.4982396503581388</v>
      </c>
      <c r="AF149" s="88">
        <v>8.5106382978723403</v>
      </c>
      <c r="AG149" s="153"/>
      <c r="AH149" s="341"/>
      <c r="AI149" s="232" t="s">
        <v>250</v>
      </c>
      <c r="AJ149" s="125">
        <v>56.69</v>
      </c>
      <c r="AK149" s="281">
        <v>2.226</v>
      </c>
      <c r="AL149" s="281">
        <v>10.95</v>
      </c>
      <c r="AM149" s="281">
        <v>275.89999999999998</v>
      </c>
      <c r="AN149" s="281">
        <v>2.972</v>
      </c>
      <c r="AO149" s="281">
        <v>13.5</v>
      </c>
      <c r="AP149" s="133">
        <v>9.1272000000000002</v>
      </c>
      <c r="AQ149" s="83"/>
      <c r="AR149" s="339"/>
      <c r="AS149" s="232" t="s">
        <v>249</v>
      </c>
      <c r="AT149" s="87">
        <v>77.5</v>
      </c>
      <c r="AU149" s="123">
        <v>85.2</v>
      </c>
      <c r="AV149" s="123">
        <v>65.7</v>
      </c>
      <c r="AW149" s="123">
        <v>89.9</v>
      </c>
      <c r="AX149" s="123">
        <v>76.7</v>
      </c>
      <c r="AY149" s="123">
        <v>76.900000000000006</v>
      </c>
      <c r="AZ149" s="88">
        <v>72.5</v>
      </c>
    </row>
    <row r="150" spans="1:52" x14ac:dyDescent="0.25">
      <c r="A150" s="339">
        <v>1933</v>
      </c>
      <c r="B150" s="210" t="s">
        <v>247</v>
      </c>
      <c r="C150" s="100">
        <v>1941.23</v>
      </c>
      <c r="D150" s="101">
        <v>1761.4</v>
      </c>
      <c r="E150" s="101">
        <v>1761.4</v>
      </c>
      <c r="F150" s="101" t="s">
        <v>220</v>
      </c>
      <c r="G150" s="103">
        <v>179.82999999999998</v>
      </c>
      <c r="H150" s="83"/>
      <c r="I150" s="339">
        <v>1933</v>
      </c>
      <c r="J150" s="210" t="s">
        <v>247</v>
      </c>
      <c r="K150" s="100">
        <v>5432.0199999999995</v>
      </c>
      <c r="L150" s="101">
        <v>4587.63</v>
      </c>
      <c r="M150" s="101">
        <v>394.7</v>
      </c>
      <c r="N150" s="101">
        <v>449.69</v>
      </c>
      <c r="O150" s="101">
        <v>32.426242907794894</v>
      </c>
      <c r="P150" s="103">
        <v>35.736797729021617</v>
      </c>
      <c r="Q150" s="83"/>
      <c r="R150" s="339">
        <v>1933</v>
      </c>
      <c r="S150" s="210" t="s">
        <v>247</v>
      </c>
      <c r="T150" s="107">
        <v>7.5</v>
      </c>
      <c r="U150" s="109">
        <v>9</v>
      </c>
      <c r="V150" s="109">
        <v>7.5</v>
      </c>
      <c r="W150" s="113">
        <v>9</v>
      </c>
      <c r="X150" s="153"/>
      <c r="Y150" s="339"/>
      <c r="Z150" s="210" t="s">
        <v>253</v>
      </c>
      <c r="AA150" s="107">
        <v>350.85</v>
      </c>
      <c r="AB150" s="109">
        <v>78.92</v>
      </c>
      <c r="AC150" s="109">
        <v>45.41</v>
      </c>
      <c r="AD150" s="109">
        <v>7.1255522302978473</v>
      </c>
      <c r="AE150" s="109">
        <v>8.8697415103902681</v>
      </c>
      <c r="AF150" s="113">
        <v>8.8086324598106156</v>
      </c>
      <c r="AG150" s="153"/>
      <c r="AH150" s="341"/>
      <c r="AI150" s="210" t="s">
        <v>232</v>
      </c>
      <c r="AJ150" s="111">
        <v>56.83</v>
      </c>
      <c r="AK150" s="280">
        <v>2.2280000000000002</v>
      </c>
      <c r="AL150" s="280">
        <v>10.95</v>
      </c>
      <c r="AM150" s="280">
        <v>276.60000000000002</v>
      </c>
      <c r="AN150" s="280">
        <v>2.9809999999999999</v>
      </c>
      <c r="AO150" s="280">
        <v>13.55</v>
      </c>
      <c r="AP150" s="131">
        <v>9.1272000000000002</v>
      </c>
      <c r="AQ150" s="83"/>
      <c r="AR150" s="339">
        <v>1939</v>
      </c>
      <c r="AS150" s="210" t="s">
        <v>247</v>
      </c>
      <c r="AT150" s="107">
        <v>77.5</v>
      </c>
      <c r="AU150" s="109">
        <v>86.9</v>
      </c>
      <c r="AV150" s="109">
        <v>64.099999999999994</v>
      </c>
      <c r="AW150" s="109">
        <v>90.8</v>
      </c>
      <c r="AX150" s="109">
        <v>76.599999999999994</v>
      </c>
      <c r="AY150" s="109">
        <v>76.599999999999994</v>
      </c>
      <c r="AZ150" s="113">
        <v>72.8</v>
      </c>
    </row>
    <row r="151" spans="1:52" x14ac:dyDescent="0.25">
      <c r="A151" s="339"/>
      <c r="B151" s="232" t="s">
        <v>250</v>
      </c>
      <c r="C151" s="118">
        <v>1941.04</v>
      </c>
      <c r="D151" s="119">
        <v>1761.42</v>
      </c>
      <c r="E151" s="119">
        <v>1761.42</v>
      </c>
      <c r="F151" s="119" t="s">
        <v>220</v>
      </c>
      <c r="G151" s="121">
        <v>179.62</v>
      </c>
      <c r="H151" s="83"/>
      <c r="I151" s="339"/>
      <c r="J151" s="232" t="s">
        <v>250</v>
      </c>
      <c r="K151" s="118">
        <v>5459.34</v>
      </c>
      <c r="L151" s="119">
        <v>4585.96</v>
      </c>
      <c r="M151" s="119">
        <v>294.19</v>
      </c>
      <c r="N151" s="119">
        <v>579.19000000000005</v>
      </c>
      <c r="O151" s="119">
        <v>32.264339645451649</v>
      </c>
      <c r="P151" s="121">
        <v>35.554480944583048</v>
      </c>
      <c r="Q151" s="83"/>
      <c r="R151" s="339"/>
      <c r="S151" s="232" t="s">
        <v>250</v>
      </c>
      <c r="T151" s="87">
        <v>7.5</v>
      </c>
      <c r="U151" s="123">
        <v>9</v>
      </c>
      <c r="V151" s="123">
        <v>7.5</v>
      </c>
      <c r="W151" s="88">
        <v>9</v>
      </c>
      <c r="X151" s="153"/>
      <c r="Y151" s="339"/>
      <c r="Z151" s="232" t="s">
        <v>245</v>
      </c>
      <c r="AA151" s="87">
        <v>355.1</v>
      </c>
      <c r="AB151" s="123">
        <v>78.42</v>
      </c>
      <c r="AC151" s="123">
        <v>45.87</v>
      </c>
      <c r="AD151" s="123">
        <v>7.040270346381301</v>
      </c>
      <c r="AE151" s="123">
        <v>8.9262943126753385</v>
      </c>
      <c r="AF151" s="88">
        <v>8.7202964900806634</v>
      </c>
      <c r="AG151" s="153"/>
      <c r="AH151" s="341"/>
      <c r="AI151" s="232" t="s">
        <v>254</v>
      </c>
      <c r="AJ151" s="125">
        <v>56.8</v>
      </c>
      <c r="AK151" s="281">
        <v>2.2240000000000002</v>
      </c>
      <c r="AL151" s="281">
        <v>10.95</v>
      </c>
      <c r="AM151" s="281">
        <v>276.39999999999998</v>
      </c>
      <c r="AN151" s="281">
        <v>2.9769999999999999</v>
      </c>
      <c r="AO151" s="281">
        <v>13.54</v>
      </c>
      <c r="AP151" s="133">
        <v>9.1293000000000006</v>
      </c>
      <c r="AQ151" s="83"/>
      <c r="AR151" s="339"/>
      <c r="AS151" s="232" t="s">
        <v>250</v>
      </c>
      <c r="AT151" s="87">
        <v>76.599999999999994</v>
      </c>
      <c r="AU151" s="123">
        <v>85.8</v>
      </c>
      <c r="AV151" s="123">
        <v>61.9</v>
      </c>
      <c r="AW151" s="123">
        <v>90.8</v>
      </c>
      <c r="AX151" s="123">
        <v>76.5</v>
      </c>
      <c r="AY151" s="123">
        <v>74.599999999999994</v>
      </c>
      <c r="AZ151" s="88">
        <v>73.3</v>
      </c>
    </row>
    <row r="152" spans="1:52" x14ac:dyDescent="0.25">
      <c r="A152" s="339"/>
      <c r="B152" s="210" t="s">
        <v>232</v>
      </c>
      <c r="C152" s="100">
        <v>1930.44</v>
      </c>
      <c r="D152" s="101">
        <v>1761.45</v>
      </c>
      <c r="E152" s="101">
        <v>1761.45</v>
      </c>
      <c r="F152" s="101" t="s">
        <v>220</v>
      </c>
      <c r="G152" s="103">
        <v>168.99</v>
      </c>
      <c r="H152" s="83"/>
      <c r="I152" s="339"/>
      <c r="J152" s="210" t="s">
        <v>232</v>
      </c>
      <c r="K152" s="100">
        <v>5452.6900000000005</v>
      </c>
      <c r="L152" s="101">
        <v>4563.87</v>
      </c>
      <c r="M152" s="101">
        <v>273.06</v>
      </c>
      <c r="N152" s="101">
        <v>615.76</v>
      </c>
      <c r="O152" s="101">
        <v>32.304238825240382</v>
      </c>
      <c r="P152" s="103">
        <v>35.403443071218057</v>
      </c>
      <c r="Q152" s="83"/>
      <c r="R152" s="339"/>
      <c r="S152" s="210" t="s">
        <v>232</v>
      </c>
      <c r="T152" s="107">
        <v>7.5</v>
      </c>
      <c r="U152" s="109">
        <v>9</v>
      </c>
      <c r="V152" s="109">
        <v>7.5</v>
      </c>
      <c r="W152" s="113">
        <v>9</v>
      </c>
      <c r="X152" s="153"/>
      <c r="Y152" s="339"/>
      <c r="Z152" s="210" t="s">
        <v>249</v>
      </c>
      <c r="AA152" s="107">
        <v>361.9</v>
      </c>
      <c r="AB152" s="109">
        <v>78.62</v>
      </c>
      <c r="AC152" s="109">
        <v>45.84</v>
      </c>
      <c r="AD152" s="109">
        <v>6.9079856313898871</v>
      </c>
      <c r="AE152" s="109">
        <v>8.9035868735690666</v>
      </c>
      <c r="AF152" s="113">
        <v>8.7260034904013963</v>
      </c>
      <c r="AG152" s="153"/>
      <c r="AH152" s="341"/>
      <c r="AI152" s="210" t="s">
        <v>255</v>
      </c>
      <c r="AJ152" s="111">
        <v>56.68</v>
      </c>
      <c r="AK152" s="280">
        <v>2.2210000000000001</v>
      </c>
      <c r="AL152" s="280">
        <v>10.95</v>
      </c>
      <c r="AM152" s="280">
        <v>276.2</v>
      </c>
      <c r="AN152" s="280">
        <v>2.9710000000000001</v>
      </c>
      <c r="AO152" s="280">
        <v>13.51</v>
      </c>
      <c r="AP152" s="131">
        <v>9.1318999999999999</v>
      </c>
      <c r="AQ152" s="83"/>
      <c r="AR152" s="339"/>
      <c r="AS152" s="210" t="s">
        <v>232</v>
      </c>
      <c r="AT152" s="107">
        <v>76.900000000000006</v>
      </c>
      <c r="AU152" s="109">
        <v>85.3</v>
      </c>
      <c r="AV152" s="109">
        <v>63.1</v>
      </c>
      <c r="AW152" s="109">
        <v>91</v>
      </c>
      <c r="AX152" s="109">
        <v>76.599999999999994</v>
      </c>
      <c r="AY152" s="109">
        <v>75.599999999999994</v>
      </c>
      <c r="AZ152" s="113">
        <v>73.8</v>
      </c>
    </row>
    <row r="153" spans="1:52" x14ac:dyDescent="0.25">
      <c r="A153" s="339"/>
      <c r="B153" s="232" t="s">
        <v>254</v>
      </c>
      <c r="C153" s="118">
        <v>1924.67</v>
      </c>
      <c r="D153" s="119">
        <v>1762.18</v>
      </c>
      <c r="E153" s="119">
        <v>1762.18</v>
      </c>
      <c r="F153" s="119" t="s">
        <v>220</v>
      </c>
      <c r="G153" s="121">
        <v>162.49</v>
      </c>
      <c r="H153" s="83"/>
      <c r="I153" s="339"/>
      <c r="J153" s="232" t="s">
        <v>254</v>
      </c>
      <c r="K153" s="118">
        <v>5442.3499999999995</v>
      </c>
      <c r="L153" s="119">
        <v>4501.99</v>
      </c>
      <c r="M153" s="119">
        <v>283.70999999999998</v>
      </c>
      <c r="N153" s="119">
        <v>656.65</v>
      </c>
      <c r="O153" s="119">
        <v>32.379027442189503</v>
      </c>
      <c r="P153" s="121">
        <v>35.36468621091992</v>
      </c>
      <c r="Q153" s="83"/>
      <c r="R153" s="339"/>
      <c r="S153" s="232" t="s">
        <v>254</v>
      </c>
      <c r="T153" s="87">
        <v>7.5</v>
      </c>
      <c r="U153" s="123">
        <v>9</v>
      </c>
      <c r="V153" s="123">
        <v>7.5</v>
      </c>
      <c r="W153" s="88">
        <v>9</v>
      </c>
      <c r="X153" s="153"/>
      <c r="Y153" s="339">
        <v>1936</v>
      </c>
      <c r="Z153" s="232" t="s">
        <v>247</v>
      </c>
      <c r="AA153" s="87">
        <v>354.75</v>
      </c>
      <c r="AB153" s="123">
        <v>78.98</v>
      </c>
      <c r="AC153" s="123">
        <v>45.91</v>
      </c>
      <c r="AD153" s="123">
        <v>7.0472163495419311</v>
      </c>
      <c r="AE153" s="123">
        <v>8.8630032919726514</v>
      </c>
      <c r="AF153" s="88">
        <v>8.7126987584404283</v>
      </c>
      <c r="AG153" s="153"/>
      <c r="AH153" s="341"/>
      <c r="AI153" s="232" t="s">
        <v>234</v>
      </c>
      <c r="AJ153" s="125">
        <v>56.42</v>
      </c>
      <c r="AK153" s="281">
        <v>2.214</v>
      </c>
      <c r="AL153" s="281">
        <v>10.96</v>
      </c>
      <c r="AM153" s="281">
        <v>275</v>
      </c>
      <c r="AN153" s="281">
        <v>2.9580000000000002</v>
      </c>
      <c r="AO153" s="281">
        <v>13.41</v>
      </c>
      <c r="AP153" s="133">
        <v>9.1182999999999996</v>
      </c>
      <c r="AQ153" s="83"/>
      <c r="AR153" s="339"/>
      <c r="AS153" s="232" t="s">
        <v>254</v>
      </c>
      <c r="AT153" s="87">
        <v>77.099999999999994</v>
      </c>
      <c r="AU153" s="123">
        <v>84.9</v>
      </c>
      <c r="AV153" s="123">
        <v>63.5</v>
      </c>
      <c r="AW153" s="123">
        <v>91.9</v>
      </c>
      <c r="AX153" s="123">
        <v>76.8</v>
      </c>
      <c r="AY153" s="123">
        <v>75.7</v>
      </c>
      <c r="AZ153" s="88">
        <v>74.2</v>
      </c>
    </row>
    <row r="154" spans="1:52" x14ac:dyDescent="0.25">
      <c r="A154" s="339"/>
      <c r="B154" s="210" t="s">
        <v>255</v>
      </c>
      <c r="C154" s="100">
        <v>1907.25</v>
      </c>
      <c r="D154" s="101">
        <v>1796.02</v>
      </c>
      <c r="E154" s="101">
        <v>1796.02</v>
      </c>
      <c r="F154" s="101" t="s">
        <v>220</v>
      </c>
      <c r="G154" s="103">
        <v>111.23</v>
      </c>
      <c r="H154" s="83"/>
      <c r="I154" s="339"/>
      <c r="J154" s="210" t="s">
        <v>255</v>
      </c>
      <c r="K154" s="100">
        <v>5397.2800000000007</v>
      </c>
      <c r="L154" s="101">
        <v>4453.38</v>
      </c>
      <c r="M154" s="101">
        <v>277.43</v>
      </c>
      <c r="N154" s="101">
        <v>666.47</v>
      </c>
      <c r="O154" s="101">
        <v>33.276391071058008</v>
      </c>
      <c r="P154" s="103">
        <v>35.337243945098265</v>
      </c>
      <c r="Q154" s="83"/>
      <c r="R154" s="339"/>
      <c r="S154" s="210" t="s">
        <v>255</v>
      </c>
      <c r="T154" s="107">
        <v>7.5</v>
      </c>
      <c r="U154" s="109">
        <v>9</v>
      </c>
      <c r="V154" s="109">
        <v>7.5</v>
      </c>
      <c r="W154" s="113">
        <v>9</v>
      </c>
      <c r="X154" s="153"/>
      <c r="Y154" s="339"/>
      <c r="Z154" s="210" t="s">
        <v>250</v>
      </c>
      <c r="AA154" s="107">
        <v>357.93</v>
      </c>
      <c r="AB154" s="109">
        <v>79</v>
      </c>
      <c r="AC154" s="109">
        <v>45.5</v>
      </c>
      <c r="AD154" s="109">
        <v>6.9846059285335116</v>
      </c>
      <c r="AE154" s="109">
        <v>8.8607594936708853</v>
      </c>
      <c r="AF154" s="113">
        <v>8.791208791208792</v>
      </c>
      <c r="AG154" s="153"/>
      <c r="AH154" s="341"/>
      <c r="AI154" s="210" t="s">
        <v>221</v>
      </c>
      <c r="AJ154" s="111">
        <v>56.45</v>
      </c>
      <c r="AK154" s="280">
        <v>2.2170000000000001</v>
      </c>
      <c r="AL154" s="280">
        <v>10.98</v>
      </c>
      <c r="AM154" s="280">
        <v>274.7</v>
      </c>
      <c r="AN154" s="280">
        <v>2.9580000000000002</v>
      </c>
      <c r="AO154" s="280">
        <v>13.42</v>
      </c>
      <c r="AP154" s="131">
        <v>9.0997000000000003</v>
      </c>
      <c r="AQ154" s="83"/>
      <c r="AR154" s="339"/>
      <c r="AS154" s="210" t="s">
        <v>255</v>
      </c>
      <c r="AT154" s="107">
        <v>77.3</v>
      </c>
      <c r="AU154" s="109">
        <v>83.3</v>
      </c>
      <c r="AV154" s="109">
        <v>65.7</v>
      </c>
      <c r="AW154" s="109">
        <v>92.3</v>
      </c>
      <c r="AX154" s="109">
        <v>76.599999999999994</v>
      </c>
      <c r="AY154" s="109">
        <v>75.7</v>
      </c>
      <c r="AZ154" s="113">
        <v>75.7</v>
      </c>
    </row>
    <row r="155" spans="1:52" x14ac:dyDescent="0.25">
      <c r="A155" s="339"/>
      <c r="B155" s="232" t="s">
        <v>234</v>
      </c>
      <c r="C155" s="118">
        <v>1899.96</v>
      </c>
      <c r="D155" s="119">
        <v>1797.17</v>
      </c>
      <c r="E155" s="119">
        <v>1797.17</v>
      </c>
      <c r="F155" s="119" t="s">
        <v>220</v>
      </c>
      <c r="G155" s="121">
        <v>102.79</v>
      </c>
      <c r="H155" s="83"/>
      <c r="I155" s="339"/>
      <c r="J155" s="232" t="s">
        <v>234</v>
      </c>
      <c r="K155" s="118">
        <v>5360.84</v>
      </c>
      <c r="L155" s="119">
        <v>4403.45</v>
      </c>
      <c r="M155" s="119">
        <v>250.66</v>
      </c>
      <c r="N155" s="119">
        <v>706.73</v>
      </c>
      <c r="O155" s="119">
        <v>33.524037277740057</v>
      </c>
      <c r="P155" s="121">
        <v>35.441460666611945</v>
      </c>
      <c r="Q155" s="83"/>
      <c r="R155" s="339"/>
      <c r="S155" s="232" t="s">
        <v>234</v>
      </c>
      <c r="T155" s="87">
        <v>7.5</v>
      </c>
      <c r="U155" s="123">
        <v>9</v>
      </c>
      <c r="V155" s="123">
        <v>7.5</v>
      </c>
      <c r="W155" s="88">
        <v>9</v>
      </c>
      <c r="X155" s="153"/>
      <c r="Y155" s="339"/>
      <c r="Z155" s="232" t="s">
        <v>232</v>
      </c>
      <c r="AA155" s="87">
        <v>357.39</v>
      </c>
      <c r="AB155" s="123">
        <v>80.75</v>
      </c>
      <c r="AC155" s="123">
        <v>46.04</v>
      </c>
      <c r="AD155" s="123">
        <v>6.9951593497299873</v>
      </c>
      <c r="AE155" s="123">
        <v>8.6687306501547994</v>
      </c>
      <c r="AF155" s="88">
        <v>8.6880973066898353</v>
      </c>
      <c r="AG155" s="153"/>
      <c r="AH155" s="341"/>
      <c r="AI155" s="232" t="s">
        <v>248</v>
      </c>
      <c r="AJ155" s="125">
        <v>56.55</v>
      </c>
      <c r="AK155" s="281">
        <v>2.2200000000000002</v>
      </c>
      <c r="AL155" s="281">
        <v>11.03</v>
      </c>
      <c r="AM155" s="281">
        <v>275.2</v>
      </c>
      <c r="AN155" s="281">
        <v>2.9630000000000001</v>
      </c>
      <c r="AO155" s="281" t="s">
        <v>222</v>
      </c>
      <c r="AP155" s="133">
        <v>9.0696999999999992</v>
      </c>
      <c r="AQ155" s="83"/>
      <c r="AR155" s="339"/>
      <c r="AS155" s="232" t="s">
        <v>234</v>
      </c>
      <c r="AT155" s="87">
        <v>77.7</v>
      </c>
      <c r="AU155" s="123">
        <v>81.2</v>
      </c>
      <c r="AV155" s="123">
        <v>68.099999999999994</v>
      </c>
      <c r="AW155" s="123">
        <v>93.7</v>
      </c>
      <c r="AX155" s="123">
        <v>77.2</v>
      </c>
      <c r="AY155" s="123">
        <v>76</v>
      </c>
      <c r="AZ155" s="88">
        <v>76.900000000000006</v>
      </c>
    </row>
    <row r="156" spans="1:52" x14ac:dyDescent="0.25">
      <c r="A156" s="339"/>
      <c r="B156" s="210" t="s">
        <v>221</v>
      </c>
      <c r="C156" s="100">
        <v>1894.9499999999998</v>
      </c>
      <c r="D156" s="101">
        <v>1797.33</v>
      </c>
      <c r="E156" s="101">
        <v>1797.33</v>
      </c>
      <c r="F156" s="101" t="s">
        <v>220</v>
      </c>
      <c r="G156" s="103">
        <v>97.62</v>
      </c>
      <c r="H156" s="83"/>
      <c r="I156" s="339"/>
      <c r="J156" s="210" t="s">
        <v>221</v>
      </c>
      <c r="K156" s="100">
        <v>5342.89</v>
      </c>
      <c r="L156" s="101">
        <v>4305.58</v>
      </c>
      <c r="M156" s="101">
        <v>392.77</v>
      </c>
      <c r="N156" s="101">
        <v>644.54</v>
      </c>
      <c r="O156" s="101">
        <v>33.639659435249456</v>
      </c>
      <c r="P156" s="103">
        <v>35.466760498531684</v>
      </c>
      <c r="Q156" s="83"/>
      <c r="R156" s="339"/>
      <c r="S156" s="210" t="s">
        <v>221</v>
      </c>
      <c r="T156" s="107">
        <v>7.5</v>
      </c>
      <c r="U156" s="109">
        <v>9</v>
      </c>
      <c r="V156" s="109">
        <v>7.5</v>
      </c>
      <c r="W156" s="113">
        <v>9</v>
      </c>
      <c r="X156" s="153"/>
      <c r="Y156" s="339"/>
      <c r="Z156" s="210" t="s">
        <v>254</v>
      </c>
      <c r="AA156" s="107">
        <v>357.42</v>
      </c>
      <c r="AB156" s="109">
        <v>82.16</v>
      </c>
      <c r="AC156" s="109">
        <v>47</v>
      </c>
      <c r="AD156" s="109">
        <v>6.9945722119635159</v>
      </c>
      <c r="AE156" s="109">
        <v>8.5199610516066215</v>
      </c>
      <c r="AF156" s="113">
        <v>8.5106382978723403</v>
      </c>
      <c r="AG156" s="153"/>
      <c r="AH156" s="341"/>
      <c r="AI156" s="210" t="s">
        <v>251</v>
      </c>
      <c r="AJ156" s="111">
        <v>56.53</v>
      </c>
      <c r="AK156" s="280">
        <v>2.2229999999999999</v>
      </c>
      <c r="AL156" s="280">
        <v>11.04</v>
      </c>
      <c r="AM156" s="280">
        <v>263.8</v>
      </c>
      <c r="AN156" s="280">
        <v>2.9369999999999998</v>
      </c>
      <c r="AO156" s="280" t="s">
        <v>222</v>
      </c>
      <c r="AP156" s="131">
        <v>9.0449999999999999</v>
      </c>
      <c r="AQ156" s="83"/>
      <c r="AR156" s="339"/>
      <c r="AS156" s="210" t="s">
        <v>221</v>
      </c>
      <c r="AT156" s="107">
        <v>77.599999999999994</v>
      </c>
      <c r="AU156" s="109">
        <v>78.900000000000006</v>
      </c>
      <c r="AV156" s="109">
        <v>68</v>
      </c>
      <c r="AW156" s="109">
        <v>93.9</v>
      </c>
      <c r="AX156" s="109">
        <v>78.2</v>
      </c>
      <c r="AY156" s="109">
        <v>75.5</v>
      </c>
      <c r="AZ156" s="113">
        <v>76.5</v>
      </c>
    </row>
    <row r="157" spans="1:52" x14ac:dyDescent="0.25">
      <c r="A157" s="339"/>
      <c r="B157" s="232" t="s">
        <v>248</v>
      </c>
      <c r="C157" s="118">
        <v>1869.31</v>
      </c>
      <c r="D157" s="119">
        <v>1797.47</v>
      </c>
      <c r="E157" s="119">
        <v>1797.47</v>
      </c>
      <c r="F157" s="119" t="s">
        <v>220</v>
      </c>
      <c r="G157" s="121">
        <v>71.84</v>
      </c>
      <c r="H157" s="83"/>
      <c r="I157" s="339"/>
      <c r="J157" s="232" t="s">
        <v>248</v>
      </c>
      <c r="K157" s="118">
        <v>5160.2</v>
      </c>
      <c r="L157" s="119">
        <v>4314.37</v>
      </c>
      <c r="M157" s="119">
        <v>596.66999999999996</v>
      </c>
      <c r="N157" s="119">
        <v>249.16</v>
      </c>
      <c r="O157" s="119">
        <v>34.833339793031278</v>
      </c>
      <c r="P157" s="121">
        <v>36.225533894035117</v>
      </c>
      <c r="Q157" s="83"/>
      <c r="R157" s="339"/>
      <c r="S157" s="232" t="s">
        <v>248</v>
      </c>
      <c r="T157" s="87">
        <v>7.5</v>
      </c>
      <c r="U157" s="123">
        <v>9</v>
      </c>
      <c r="V157" s="123">
        <v>7.5</v>
      </c>
      <c r="W157" s="88">
        <v>9</v>
      </c>
      <c r="X157" s="83"/>
      <c r="Y157" s="339"/>
      <c r="Z157" s="232" t="s">
        <v>255</v>
      </c>
      <c r="AA157" s="87">
        <v>357.89</v>
      </c>
      <c r="AB157" s="123">
        <v>82.39</v>
      </c>
      <c r="AC157" s="123">
        <v>46.97</v>
      </c>
      <c r="AD157" s="123">
        <v>6.9853865712928558</v>
      </c>
      <c r="AE157" s="123">
        <v>8.4961767204757859</v>
      </c>
      <c r="AF157" s="88">
        <v>8.5160740898445813</v>
      </c>
      <c r="AG157" s="83"/>
      <c r="AH157" s="341"/>
      <c r="AI157" s="232" t="s">
        <v>253</v>
      </c>
      <c r="AJ157" s="125">
        <v>56.05</v>
      </c>
      <c r="AK157" s="281">
        <v>2.2120000000000002</v>
      </c>
      <c r="AL157" s="281">
        <v>11</v>
      </c>
      <c r="AM157" s="281">
        <v>220.6</v>
      </c>
      <c r="AN157" s="281">
        <v>2.907</v>
      </c>
      <c r="AO157" s="281">
        <v>13.31</v>
      </c>
      <c r="AP157" s="133">
        <v>9.0489999999999995</v>
      </c>
      <c r="AQ157" s="83"/>
      <c r="AR157" s="339"/>
      <c r="AS157" s="232" t="s">
        <v>248</v>
      </c>
      <c r="AT157" s="87">
        <v>76.8</v>
      </c>
      <c r="AU157" s="123">
        <v>75.7</v>
      </c>
      <c r="AV157" s="123">
        <v>68</v>
      </c>
      <c r="AW157" s="123">
        <v>93.9</v>
      </c>
      <c r="AX157" s="123">
        <v>78.3</v>
      </c>
      <c r="AY157" s="123">
        <v>73.3</v>
      </c>
      <c r="AZ157" s="88">
        <v>77.099999999999994</v>
      </c>
    </row>
    <row r="158" spans="1:52" ht="15" customHeight="1" x14ac:dyDescent="0.25">
      <c r="A158" s="339"/>
      <c r="B158" s="210" t="s">
        <v>251</v>
      </c>
      <c r="C158" s="100">
        <v>1904.8</v>
      </c>
      <c r="D158" s="101">
        <v>1797.54</v>
      </c>
      <c r="E158" s="101">
        <v>1797.54</v>
      </c>
      <c r="F158" s="101" t="s">
        <v>220</v>
      </c>
      <c r="G158" s="103">
        <v>107.25999999999999</v>
      </c>
      <c r="H158" s="83"/>
      <c r="I158" s="339"/>
      <c r="J158" s="210" t="s">
        <v>251</v>
      </c>
      <c r="K158" s="100">
        <v>5286.5199999999995</v>
      </c>
      <c r="L158" s="101">
        <v>4371.74</v>
      </c>
      <c r="M158" s="101">
        <v>556.12</v>
      </c>
      <c r="N158" s="101">
        <v>358.66</v>
      </c>
      <c r="O158" s="101">
        <v>34.002330455573805</v>
      </c>
      <c r="P158" s="103">
        <v>36.031264423477069</v>
      </c>
      <c r="Q158" s="83"/>
      <c r="R158" s="339"/>
      <c r="S158" s="210" t="s">
        <v>251</v>
      </c>
      <c r="T158" s="107">
        <v>7.5</v>
      </c>
      <c r="U158" s="109">
        <v>9</v>
      </c>
      <c r="V158" s="109">
        <v>7.5</v>
      </c>
      <c r="W158" s="113">
        <v>9</v>
      </c>
      <c r="X158" s="182"/>
      <c r="Y158" s="339"/>
      <c r="Z158" s="210" t="s">
        <v>234</v>
      </c>
      <c r="AA158" s="107">
        <v>363.54</v>
      </c>
      <c r="AB158" s="109">
        <v>83.25</v>
      </c>
      <c r="AC158" s="109">
        <v>48.75</v>
      </c>
      <c r="AD158" s="109">
        <v>6.8768223579248495</v>
      </c>
      <c r="AE158" s="109">
        <v>8.408408408408409</v>
      </c>
      <c r="AF158" s="113">
        <v>8.2051282051282044</v>
      </c>
      <c r="AG158" s="182"/>
      <c r="AH158" s="341"/>
      <c r="AI158" s="210" t="s">
        <v>245</v>
      </c>
      <c r="AJ158" s="111">
        <v>56.35</v>
      </c>
      <c r="AK158" s="280">
        <v>2.2170000000000001</v>
      </c>
      <c r="AL158" s="280">
        <v>11</v>
      </c>
      <c r="AM158" s="280">
        <v>212.8</v>
      </c>
      <c r="AN158" s="280">
        <v>2.9249999999999998</v>
      </c>
      <c r="AO158" s="280">
        <v>13.58</v>
      </c>
      <c r="AP158" s="131">
        <v>9.0655999999999999</v>
      </c>
      <c r="AQ158" s="83"/>
      <c r="AR158" s="339"/>
      <c r="AS158" s="210" t="s">
        <v>251</v>
      </c>
      <c r="AT158" s="107">
        <v>76.599999999999994</v>
      </c>
      <c r="AU158" s="109">
        <v>73.5</v>
      </c>
      <c r="AV158" s="109">
        <v>67.7</v>
      </c>
      <c r="AW158" s="109">
        <v>93.9</v>
      </c>
      <c r="AX158" s="109">
        <v>79.5</v>
      </c>
      <c r="AY158" s="109">
        <v>73.099999999999994</v>
      </c>
      <c r="AZ158" s="113">
        <v>81.599999999999994</v>
      </c>
    </row>
    <row r="159" spans="1:52" x14ac:dyDescent="0.25">
      <c r="A159" s="339"/>
      <c r="B159" s="232" t="s">
        <v>253</v>
      </c>
      <c r="C159" s="118">
        <v>1910.14</v>
      </c>
      <c r="D159" s="119">
        <v>1794.91</v>
      </c>
      <c r="E159" s="119">
        <v>1794.91</v>
      </c>
      <c r="F159" s="119" t="s">
        <v>220</v>
      </c>
      <c r="G159" s="121">
        <v>115.23</v>
      </c>
      <c r="H159" s="83"/>
      <c r="I159" s="339"/>
      <c r="J159" s="232" t="s">
        <v>253</v>
      </c>
      <c r="K159" s="118">
        <v>5368.2200000000012</v>
      </c>
      <c r="L159" s="119">
        <v>4342.5200000000004</v>
      </c>
      <c r="M159" s="119">
        <v>567.92999999999995</v>
      </c>
      <c r="N159" s="119">
        <v>457.77</v>
      </c>
      <c r="O159" s="119">
        <v>33.435850244587584</v>
      </c>
      <c r="P159" s="121">
        <v>35.582371810395244</v>
      </c>
      <c r="Q159" s="83"/>
      <c r="R159" s="339"/>
      <c r="S159" s="232" t="s">
        <v>253</v>
      </c>
      <c r="T159" s="87">
        <v>7.5</v>
      </c>
      <c r="U159" s="123">
        <v>9</v>
      </c>
      <c r="V159" s="123">
        <v>7.5</v>
      </c>
      <c r="W159" s="88">
        <f>(9+30*7.5)/31</f>
        <v>7.5483870967741939</v>
      </c>
      <c r="X159" s="83"/>
      <c r="Y159" s="339"/>
      <c r="Z159" s="232" t="s">
        <v>221</v>
      </c>
      <c r="AA159" s="87">
        <v>363.92</v>
      </c>
      <c r="AB159" s="123">
        <v>83.54</v>
      </c>
      <c r="AC159" s="123">
        <v>47.6</v>
      </c>
      <c r="AD159" s="123">
        <v>6.8696416794899973</v>
      </c>
      <c r="AE159" s="123">
        <v>8.3792195355518313</v>
      </c>
      <c r="AF159" s="88">
        <v>8.4033613445378155</v>
      </c>
      <c r="AG159" s="83"/>
      <c r="AH159" s="341"/>
      <c r="AI159" s="232" t="s">
        <v>249</v>
      </c>
      <c r="AJ159" s="125">
        <v>56.24</v>
      </c>
      <c r="AK159" s="281">
        <v>2.2149999999999999</v>
      </c>
      <c r="AL159" s="281">
        <v>11</v>
      </c>
      <c r="AM159" s="281">
        <v>192</v>
      </c>
      <c r="AN159" s="281">
        <v>2.8929999999999998</v>
      </c>
      <c r="AO159" s="281">
        <v>13.53</v>
      </c>
      <c r="AP159" s="133">
        <v>9.0627999999999993</v>
      </c>
      <c r="AQ159" s="83"/>
      <c r="AR159" s="339"/>
      <c r="AS159" s="232" t="s">
        <v>253</v>
      </c>
      <c r="AT159" s="87">
        <v>80.099999999999994</v>
      </c>
      <c r="AU159" s="123">
        <v>76.8</v>
      </c>
      <c r="AV159" s="123">
        <v>71</v>
      </c>
      <c r="AW159" s="123">
        <v>98.9</v>
      </c>
      <c r="AX159" s="123">
        <v>82.9</v>
      </c>
      <c r="AY159" s="123">
        <v>75.400000000000006</v>
      </c>
      <c r="AZ159" s="88">
        <v>86.9</v>
      </c>
    </row>
    <row r="160" spans="1:52" x14ac:dyDescent="0.25">
      <c r="A160" s="339"/>
      <c r="B160" s="210" t="s">
        <v>245</v>
      </c>
      <c r="C160" s="100">
        <v>1902.41</v>
      </c>
      <c r="D160" s="101">
        <v>1795</v>
      </c>
      <c r="E160" s="101">
        <v>1795</v>
      </c>
      <c r="F160" s="101" t="s">
        <v>220</v>
      </c>
      <c r="G160" s="103">
        <v>107.41</v>
      </c>
      <c r="H160" s="83"/>
      <c r="I160" s="339"/>
      <c r="J160" s="210" t="s">
        <v>245</v>
      </c>
      <c r="K160" s="100">
        <v>5362.39</v>
      </c>
      <c r="L160" s="101">
        <v>4257.38</v>
      </c>
      <c r="M160" s="101">
        <v>582.73</v>
      </c>
      <c r="N160" s="101">
        <v>522.28000000000009</v>
      </c>
      <c r="O160" s="101">
        <v>33.473880116888175</v>
      </c>
      <c r="P160" s="103">
        <v>35.476904887559463</v>
      </c>
      <c r="Q160" s="83"/>
      <c r="R160" s="339"/>
      <c r="S160" s="210" t="s">
        <v>245</v>
      </c>
      <c r="T160" s="107">
        <v>7.5</v>
      </c>
      <c r="U160" s="109">
        <v>9</v>
      </c>
      <c r="V160" s="109">
        <v>7.5</v>
      </c>
      <c r="W160" s="113">
        <v>7.5</v>
      </c>
      <c r="X160" s="83"/>
      <c r="Y160" s="339"/>
      <c r="Z160" s="210" t="s">
        <v>248</v>
      </c>
      <c r="AA160" s="107">
        <v>364.93</v>
      </c>
      <c r="AB160" s="109">
        <v>84.2</v>
      </c>
      <c r="AC160" s="109">
        <v>48.5</v>
      </c>
      <c r="AD160" s="109">
        <v>6.8506288877318937</v>
      </c>
      <c r="AE160" s="109">
        <v>8.31353919239905</v>
      </c>
      <c r="AF160" s="113">
        <v>8.2474226804123703</v>
      </c>
      <c r="AG160" s="83"/>
      <c r="AH160" s="341">
        <v>1932</v>
      </c>
      <c r="AI160" s="210" t="s">
        <v>247</v>
      </c>
      <c r="AJ160" s="111">
        <v>56.17</v>
      </c>
      <c r="AK160" s="280">
        <v>2.2149999999999999</v>
      </c>
      <c r="AL160" s="280">
        <v>10.99</v>
      </c>
      <c r="AM160" s="280">
        <v>194</v>
      </c>
      <c r="AN160" s="280">
        <v>2.8479999999999999</v>
      </c>
      <c r="AO160" s="280">
        <v>13.47</v>
      </c>
      <c r="AP160" s="131">
        <v>9.0810999999999993</v>
      </c>
      <c r="AQ160" s="83"/>
      <c r="AR160" s="339"/>
      <c r="AS160" s="210" t="s">
        <v>245</v>
      </c>
      <c r="AT160" s="107">
        <v>86.8</v>
      </c>
      <c r="AU160" s="109">
        <v>87</v>
      </c>
      <c r="AV160" s="109">
        <v>80.7</v>
      </c>
      <c r="AW160" s="109">
        <v>101.5</v>
      </c>
      <c r="AX160" s="109">
        <v>86.5</v>
      </c>
      <c r="AY160" s="109">
        <v>84.7</v>
      </c>
      <c r="AZ160" s="113">
        <v>91.3</v>
      </c>
    </row>
    <row r="161" spans="1:53" x14ac:dyDescent="0.25">
      <c r="A161" s="339"/>
      <c r="B161" s="232" t="s">
        <v>249</v>
      </c>
      <c r="C161" s="118">
        <v>1906.22</v>
      </c>
      <c r="D161" s="119">
        <v>1795</v>
      </c>
      <c r="E161" s="119">
        <v>1795</v>
      </c>
      <c r="F161" s="119" t="s">
        <v>220</v>
      </c>
      <c r="G161" s="121">
        <v>111.22</v>
      </c>
      <c r="H161" s="83"/>
      <c r="I161" s="339"/>
      <c r="J161" s="232" t="s">
        <v>249</v>
      </c>
      <c r="K161" s="118">
        <v>5358.18</v>
      </c>
      <c r="L161" s="119">
        <v>4327.17</v>
      </c>
      <c r="M161" s="119">
        <v>474.41</v>
      </c>
      <c r="N161" s="119">
        <v>556.59999999999991</v>
      </c>
      <c r="O161" s="119">
        <v>33.500181031618943</v>
      </c>
      <c r="P161" s="121">
        <v>35.575885841834356</v>
      </c>
      <c r="Q161" s="83"/>
      <c r="R161" s="339"/>
      <c r="S161" s="232" t="s">
        <v>249</v>
      </c>
      <c r="T161" s="87">
        <v>7.5</v>
      </c>
      <c r="U161" s="123">
        <v>9</v>
      </c>
      <c r="V161" s="123">
        <v>7.5</v>
      </c>
      <c r="W161" s="88">
        <v>7.5</v>
      </c>
      <c r="X161" s="83"/>
      <c r="Y161" s="339"/>
      <c r="Z161" s="232" t="s">
        <v>251</v>
      </c>
      <c r="AA161" s="87">
        <v>366.05</v>
      </c>
      <c r="AB161" s="123">
        <v>84.35</v>
      </c>
      <c r="AC161" s="123">
        <v>48.7</v>
      </c>
      <c r="AD161" s="123">
        <v>6.8296680781314025</v>
      </c>
      <c r="AE161" s="123">
        <v>8.2987551867219924</v>
      </c>
      <c r="AF161" s="88">
        <v>8.2135523613963031</v>
      </c>
      <c r="AG161" s="83"/>
      <c r="AH161" s="341"/>
      <c r="AI161" s="232" t="s">
        <v>250</v>
      </c>
      <c r="AJ161" s="125">
        <v>56.21</v>
      </c>
      <c r="AK161" s="281">
        <v>2.2210000000000001</v>
      </c>
      <c r="AL161" s="281">
        <v>10.99</v>
      </c>
      <c r="AM161" s="281">
        <v>195.1</v>
      </c>
      <c r="AN161" s="281">
        <v>2.919</v>
      </c>
      <c r="AO161" s="281">
        <v>13.4</v>
      </c>
      <c r="AP161" s="133">
        <v>9.0652000000000008</v>
      </c>
      <c r="AQ161" s="83"/>
      <c r="AR161" s="343"/>
      <c r="AS161" s="235" t="s">
        <v>249</v>
      </c>
      <c r="AT161" s="141">
        <v>90.9</v>
      </c>
      <c r="AU161" s="158">
        <v>90.7</v>
      </c>
      <c r="AV161" s="158">
        <v>82.8</v>
      </c>
      <c r="AW161" s="158">
        <v>106.5</v>
      </c>
      <c r="AX161" s="158">
        <v>91.6</v>
      </c>
      <c r="AY161" s="158">
        <v>90.8</v>
      </c>
      <c r="AZ161" s="142">
        <v>96.1</v>
      </c>
    </row>
    <row r="162" spans="1:53" x14ac:dyDescent="0.25">
      <c r="A162" s="339">
        <v>1934</v>
      </c>
      <c r="B162" s="210" t="s">
        <v>247</v>
      </c>
      <c r="C162" s="100">
        <v>1874.6</v>
      </c>
      <c r="D162" s="101">
        <v>1794.99</v>
      </c>
      <c r="E162" s="101">
        <v>1794.99</v>
      </c>
      <c r="F162" s="101" t="s">
        <v>220</v>
      </c>
      <c r="G162" s="103">
        <v>79.61</v>
      </c>
      <c r="H162" s="83"/>
      <c r="I162" s="339">
        <v>1934</v>
      </c>
      <c r="J162" s="210" t="s">
        <v>247</v>
      </c>
      <c r="K162" s="100">
        <v>5273.62</v>
      </c>
      <c r="L162" s="101">
        <v>4211.82</v>
      </c>
      <c r="M162" s="101">
        <v>467.62</v>
      </c>
      <c r="N162" s="101">
        <v>594.18000000000006</v>
      </c>
      <c r="O162" s="101">
        <v>34.03715095133893</v>
      </c>
      <c r="P162" s="103">
        <v>35.54674018985061</v>
      </c>
      <c r="Q162" s="83"/>
      <c r="R162" s="339">
        <v>1934</v>
      </c>
      <c r="S162" s="210" t="s">
        <v>247</v>
      </c>
      <c r="T162" s="107">
        <v>7.5</v>
      </c>
      <c r="U162" s="109">
        <v>9</v>
      </c>
      <c r="V162" s="109">
        <v>7.5</v>
      </c>
      <c r="W162" s="113">
        <v>7.5</v>
      </c>
      <c r="X162" s="83"/>
      <c r="Y162" s="339"/>
      <c r="Z162" s="210" t="s">
        <v>253</v>
      </c>
      <c r="AA162" s="107">
        <v>368.58</v>
      </c>
      <c r="AB162" s="109">
        <v>84.1</v>
      </c>
      <c r="AC162" s="109">
        <v>49.14</v>
      </c>
      <c r="AD162" s="109">
        <v>6.7827879971783602</v>
      </c>
      <c r="AE162" s="109">
        <v>8.3234244946492275</v>
      </c>
      <c r="AF162" s="113">
        <v>8.1400081400081401</v>
      </c>
      <c r="AG162" s="83"/>
      <c r="AH162" s="341"/>
      <c r="AI162" s="210" t="s">
        <v>232</v>
      </c>
      <c r="AJ162" s="111">
        <v>56.57</v>
      </c>
      <c r="AK162" s="280">
        <v>2.2330000000000001</v>
      </c>
      <c r="AL162" s="280">
        <v>10.98</v>
      </c>
      <c r="AM162" s="280">
        <v>206.2</v>
      </c>
      <c r="AN162" s="280">
        <v>2.944</v>
      </c>
      <c r="AO162" s="280">
        <v>13.51</v>
      </c>
      <c r="AP162" s="131">
        <v>9.0045000000000002</v>
      </c>
      <c r="AQ162" s="148"/>
      <c r="AR162" s="344"/>
      <c r="AS162" s="150"/>
      <c r="AT162" s="345"/>
      <c r="AU162" s="345"/>
      <c r="AV162" s="345"/>
      <c r="AW162" s="345"/>
      <c r="AX162" s="345"/>
      <c r="AY162" s="345"/>
      <c r="AZ162" s="345"/>
      <c r="BA162" s="37"/>
    </row>
    <row r="163" spans="1:53" x14ac:dyDescent="0.25">
      <c r="A163" s="339"/>
      <c r="B163" s="232" t="s">
        <v>250</v>
      </c>
      <c r="C163" s="118">
        <v>1845.46</v>
      </c>
      <c r="D163" s="119">
        <v>1764.83</v>
      </c>
      <c r="E163" s="119">
        <v>1764.83</v>
      </c>
      <c r="F163" s="119" t="s">
        <v>220</v>
      </c>
      <c r="G163" s="121">
        <v>80.63</v>
      </c>
      <c r="H163" s="83"/>
      <c r="I163" s="339"/>
      <c r="J163" s="232" t="s">
        <v>250</v>
      </c>
      <c r="K163" s="118">
        <v>5191.2700000000004</v>
      </c>
      <c r="L163" s="119">
        <v>4232.68</v>
      </c>
      <c r="M163" s="119">
        <v>383.08</v>
      </c>
      <c r="N163" s="119">
        <v>575.51</v>
      </c>
      <c r="O163" s="119">
        <v>33.996112704598289</v>
      </c>
      <c r="P163" s="121">
        <v>35.54929718546714</v>
      </c>
      <c r="Q163" s="83"/>
      <c r="R163" s="339"/>
      <c r="S163" s="232" t="s">
        <v>250</v>
      </c>
      <c r="T163" s="87">
        <v>7.1481481481481479</v>
      </c>
      <c r="U163" s="123">
        <f>(8*9+19*8)/27</f>
        <v>8.2962962962962958</v>
      </c>
      <c r="V163" s="123">
        <f>(8*7.5+19*7)/27</f>
        <v>7.1481481481481479</v>
      </c>
      <c r="W163" s="88">
        <f>(8*7.5+19*7)/27</f>
        <v>7.1481481481481479</v>
      </c>
      <c r="X163" s="83"/>
      <c r="Y163" s="339"/>
      <c r="Z163" s="232" t="s">
        <v>245</v>
      </c>
      <c r="AA163" s="87">
        <v>377.7</v>
      </c>
      <c r="AB163" s="123">
        <v>85.41</v>
      </c>
      <c r="AC163" s="123">
        <v>49.42</v>
      </c>
      <c r="AD163" s="123">
        <v>6.6190097961344989</v>
      </c>
      <c r="AE163" s="123">
        <v>8.1957616204191552</v>
      </c>
      <c r="AF163" s="88">
        <v>8.0938891137191415</v>
      </c>
      <c r="AG163" s="83"/>
      <c r="AH163" s="341"/>
      <c r="AI163" s="232" t="s">
        <v>254</v>
      </c>
      <c r="AJ163" s="125">
        <v>56.34</v>
      </c>
      <c r="AK163" s="281">
        <v>2.2309999999999999</v>
      </c>
      <c r="AL163" s="281">
        <v>11</v>
      </c>
      <c r="AM163" s="281">
        <v>212.9</v>
      </c>
      <c r="AN163" s="281">
        <v>2.915</v>
      </c>
      <c r="AO163" s="281">
        <v>13.43</v>
      </c>
      <c r="AP163" s="133">
        <v>9.0050000000000008</v>
      </c>
      <c r="AQ163" s="148"/>
      <c r="AR163" s="344"/>
      <c r="AS163" s="150"/>
      <c r="AT163" s="345"/>
      <c r="AU163" s="345"/>
      <c r="AV163" s="345"/>
      <c r="AW163" s="345"/>
      <c r="AX163" s="345"/>
      <c r="AY163" s="345"/>
      <c r="AZ163" s="345"/>
      <c r="BA163" s="37"/>
    </row>
    <row r="164" spans="1:53" x14ac:dyDescent="0.25">
      <c r="A164" s="339"/>
      <c r="B164" s="210" t="s">
        <v>232</v>
      </c>
      <c r="C164" s="100">
        <v>1840.12</v>
      </c>
      <c r="D164" s="101">
        <v>1765.75</v>
      </c>
      <c r="E164" s="101">
        <v>1765.75</v>
      </c>
      <c r="F164" s="101" t="s">
        <v>220</v>
      </c>
      <c r="G164" s="103">
        <v>74.36999999999999</v>
      </c>
      <c r="H164" s="83"/>
      <c r="I164" s="339"/>
      <c r="J164" s="210" t="s">
        <v>232</v>
      </c>
      <c r="K164" s="100">
        <v>5176.1400000000003</v>
      </c>
      <c r="L164" s="101">
        <v>4232.5</v>
      </c>
      <c r="M164" s="101">
        <v>325.3</v>
      </c>
      <c r="N164" s="101">
        <v>618.34</v>
      </c>
      <c r="O164" s="101">
        <v>34.113258142167716</v>
      </c>
      <c r="P164" s="103">
        <v>35.550043082296845</v>
      </c>
      <c r="Q164" s="83"/>
      <c r="R164" s="339"/>
      <c r="S164" s="210" t="s">
        <v>232</v>
      </c>
      <c r="T164" s="107">
        <v>7</v>
      </c>
      <c r="U164" s="109">
        <v>8</v>
      </c>
      <c r="V164" s="109">
        <v>7</v>
      </c>
      <c r="W164" s="113">
        <v>7</v>
      </c>
      <c r="X164" s="83"/>
      <c r="Y164" s="339"/>
      <c r="Z164" s="210" t="s">
        <v>249</v>
      </c>
      <c r="AA164" s="107">
        <v>376.24</v>
      </c>
      <c r="AB164" s="109">
        <v>85</v>
      </c>
      <c r="AC164" s="109">
        <v>50.4</v>
      </c>
      <c r="AD164" s="109">
        <v>6.6446948756113118</v>
      </c>
      <c r="AE164" s="109">
        <v>8.235294117647058</v>
      </c>
      <c r="AF164" s="113">
        <v>7.9365079365079367</v>
      </c>
      <c r="AG164" s="83"/>
      <c r="AH164" s="341"/>
      <c r="AI164" s="210" t="s">
        <v>255</v>
      </c>
      <c r="AJ164" s="111">
        <v>56.07</v>
      </c>
      <c r="AK164" s="280">
        <v>2.222</v>
      </c>
      <c r="AL164" s="280">
        <v>11.01</v>
      </c>
      <c r="AM164" s="280">
        <v>207</v>
      </c>
      <c r="AN164" s="280">
        <v>2.9009999999999998</v>
      </c>
      <c r="AO164" s="280">
        <v>13.41</v>
      </c>
      <c r="AP164" s="131">
        <v>9.0190999999999999</v>
      </c>
      <c r="AQ164" s="148"/>
      <c r="AR164" s="344"/>
      <c r="AS164" s="150"/>
      <c r="AT164" s="345"/>
      <c r="AU164" s="345"/>
      <c r="AV164" s="345"/>
      <c r="AW164" s="345"/>
      <c r="AX164" s="345"/>
      <c r="AY164" s="345"/>
      <c r="AZ164" s="345"/>
      <c r="BA164" s="37"/>
    </row>
    <row r="165" spans="1:53" x14ac:dyDescent="0.25">
      <c r="A165" s="339"/>
      <c r="B165" s="232" t="s">
        <v>254</v>
      </c>
      <c r="C165" s="118">
        <v>1862.43</v>
      </c>
      <c r="D165" s="119">
        <v>1762</v>
      </c>
      <c r="E165" s="119">
        <v>1762</v>
      </c>
      <c r="F165" s="119" t="s">
        <v>220</v>
      </c>
      <c r="G165" s="121">
        <v>100.43</v>
      </c>
      <c r="H165" s="83"/>
      <c r="I165" s="339"/>
      <c r="J165" s="232" t="s">
        <v>254</v>
      </c>
      <c r="K165" s="118">
        <v>5239.2</v>
      </c>
      <c r="L165" s="119">
        <v>4169.16</v>
      </c>
      <c r="M165" s="119">
        <v>410.36</v>
      </c>
      <c r="N165" s="119">
        <v>659.68000000000006</v>
      </c>
      <c r="O165" s="119">
        <v>33.63108871583448</v>
      </c>
      <c r="P165" s="121">
        <v>35.547984425103074</v>
      </c>
      <c r="Q165" s="83"/>
      <c r="R165" s="339"/>
      <c r="S165" s="232" t="s">
        <v>254</v>
      </c>
      <c r="T165" s="87">
        <v>7</v>
      </c>
      <c r="U165" s="123">
        <v>8</v>
      </c>
      <c r="V165" s="123">
        <v>7</v>
      </c>
      <c r="W165" s="88">
        <v>7</v>
      </c>
      <c r="X165" s="83"/>
      <c r="Y165" s="339">
        <v>1937</v>
      </c>
      <c r="Z165" s="232" t="s">
        <v>247</v>
      </c>
      <c r="AA165" s="87">
        <v>379.12</v>
      </c>
      <c r="AB165" s="123">
        <v>84.85</v>
      </c>
      <c r="AC165" s="123">
        <v>50.66</v>
      </c>
      <c r="AD165" s="123">
        <v>6.5942181894914542</v>
      </c>
      <c r="AE165" s="123">
        <v>8.2498526812021211</v>
      </c>
      <c r="AF165" s="88">
        <v>7.8957757599684175</v>
      </c>
      <c r="AG165" s="83"/>
      <c r="AH165" s="341"/>
      <c r="AI165" s="232" t="s">
        <v>234</v>
      </c>
      <c r="AJ165" s="125">
        <v>56.19</v>
      </c>
      <c r="AK165" s="281">
        <v>2.2210000000000001</v>
      </c>
      <c r="AL165" s="281">
        <v>11.01</v>
      </c>
      <c r="AM165" s="281">
        <v>206.1</v>
      </c>
      <c r="AN165" s="281">
        <v>2.8889999999999998</v>
      </c>
      <c r="AO165" s="281">
        <v>13.37</v>
      </c>
      <c r="AP165" s="133">
        <v>8.7216000000000005</v>
      </c>
      <c r="AQ165" s="148"/>
      <c r="AR165" s="344"/>
      <c r="AS165" s="150"/>
      <c r="AT165" s="345"/>
      <c r="AU165" s="345"/>
      <c r="AV165" s="345"/>
      <c r="AW165" s="345"/>
      <c r="AX165" s="345"/>
      <c r="AY165" s="345"/>
      <c r="AZ165" s="345"/>
      <c r="BA165" s="37"/>
    </row>
    <row r="166" spans="1:53" x14ac:dyDescent="0.25">
      <c r="A166" s="339"/>
      <c r="B166" s="210" t="s">
        <v>255</v>
      </c>
      <c r="C166" s="100">
        <v>1868.35</v>
      </c>
      <c r="D166" s="101">
        <v>1766.22</v>
      </c>
      <c r="E166" s="101">
        <v>1766.22</v>
      </c>
      <c r="F166" s="101" t="s">
        <v>220</v>
      </c>
      <c r="G166" s="103">
        <v>102.13</v>
      </c>
      <c r="H166" s="83"/>
      <c r="I166" s="339"/>
      <c r="J166" s="210" t="s">
        <v>255</v>
      </c>
      <c r="K166" s="100">
        <v>5254.1900000000005</v>
      </c>
      <c r="L166" s="101">
        <v>4118.8100000000004</v>
      </c>
      <c r="M166" s="101">
        <v>457.95</v>
      </c>
      <c r="N166" s="101">
        <v>677.43</v>
      </c>
      <c r="O166" s="101">
        <v>33.615457377826075</v>
      </c>
      <c r="P166" s="103">
        <v>35.559239387993195</v>
      </c>
      <c r="Q166" s="83"/>
      <c r="R166" s="339"/>
      <c r="S166" s="210" t="s">
        <v>255</v>
      </c>
      <c r="T166" s="107">
        <v>7</v>
      </c>
      <c r="U166" s="109">
        <v>8</v>
      </c>
      <c r="V166" s="109">
        <v>7</v>
      </c>
      <c r="W166" s="113">
        <v>7</v>
      </c>
      <c r="X166" s="83"/>
      <c r="Y166" s="339"/>
      <c r="Z166" s="210" t="s">
        <v>250</v>
      </c>
      <c r="AA166" s="107">
        <v>392.9</v>
      </c>
      <c r="AB166" s="109">
        <v>87.43</v>
      </c>
      <c r="AC166" s="109">
        <v>52</v>
      </c>
      <c r="AD166" s="109">
        <v>6.3629422244846019</v>
      </c>
      <c r="AE166" s="109">
        <v>8.0064051240992793</v>
      </c>
      <c r="AF166" s="113">
        <v>7.6923076923076925</v>
      </c>
      <c r="AG166" s="83"/>
      <c r="AH166" s="341"/>
      <c r="AI166" s="210" t="s">
        <v>221</v>
      </c>
      <c r="AJ166" s="111">
        <v>56.32</v>
      </c>
      <c r="AK166" s="280">
        <v>2.2170000000000001</v>
      </c>
      <c r="AL166" s="280">
        <v>11.01</v>
      </c>
      <c r="AM166" s="280">
        <v>201.2</v>
      </c>
      <c r="AN166" s="280">
        <v>2.887</v>
      </c>
      <c r="AO166" s="280">
        <v>13.42</v>
      </c>
      <c r="AP166" s="131">
        <v>8.3817000000000004</v>
      </c>
      <c r="AQ166" s="148"/>
      <c r="AR166" s="344"/>
      <c r="AS166" s="150"/>
      <c r="AT166" s="345"/>
      <c r="AU166" s="345"/>
      <c r="AV166" s="345"/>
      <c r="AW166" s="345"/>
      <c r="AX166" s="345"/>
      <c r="AY166" s="345"/>
      <c r="AZ166" s="345"/>
      <c r="BA166" s="37"/>
    </row>
    <row r="167" spans="1:53" x14ac:dyDescent="0.25">
      <c r="A167" s="339"/>
      <c r="B167" s="232" t="s">
        <v>234</v>
      </c>
      <c r="C167" s="118">
        <v>1863.38</v>
      </c>
      <c r="D167" s="119">
        <v>1781.18</v>
      </c>
      <c r="E167" s="119">
        <v>1781.18</v>
      </c>
      <c r="F167" s="119" t="s">
        <v>220</v>
      </c>
      <c r="G167" s="121">
        <v>82.2</v>
      </c>
      <c r="H167" s="83"/>
      <c r="I167" s="339"/>
      <c r="J167" s="232" t="s">
        <v>234</v>
      </c>
      <c r="K167" s="118">
        <v>5239.9800000000005</v>
      </c>
      <c r="L167" s="119">
        <v>4142.0600000000004</v>
      </c>
      <c r="M167" s="119">
        <v>429.23</v>
      </c>
      <c r="N167" s="119">
        <v>668.68999999999994</v>
      </c>
      <c r="O167" s="119">
        <v>33.992114473719361</v>
      </c>
      <c r="P167" s="121">
        <v>35.560822751231875</v>
      </c>
      <c r="Q167" s="83"/>
      <c r="R167" s="339"/>
      <c r="S167" s="232" t="s">
        <v>234</v>
      </c>
      <c r="T167" s="87">
        <v>7</v>
      </c>
      <c r="U167" s="123">
        <v>8</v>
      </c>
      <c r="V167" s="123">
        <v>7</v>
      </c>
      <c r="W167" s="88">
        <v>7</v>
      </c>
      <c r="X167" s="83"/>
      <c r="Y167" s="339"/>
      <c r="Z167" s="232" t="s">
        <v>232</v>
      </c>
      <c r="AA167" s="87">
        <v>409.85</v>
      </c>
      <c r="AB167" s="123">
        <v>88.15</v>
      </c>
      <c r="AC167" s="123">
        <v>51.7</v>
      </c>
      <c r="AD167" s="123">
        <v>6.0997926070513602</v>
      </c>
      <c r="AE167" s="123">
        <v>7.9410096426545653</v>
      </c>
      <c r="AF167" s="88">
        <v>7.7369439071566726</v>
      </c>
      <c r="AG167" s="83"/>
      <c r="AH167" s="341"/>
      <c r="AI167" s="232" t="s">
        <v>248</v>
      </c>
      <c r="AJ167" s="125">
        <v>56.86</v>
      </c>
      <c r="AK167" s="281">
        <v>2.2360000000000002</v>
      </c>
      <c r="AL167" s="281">
        <v>11.1</v>
      </c>
      <c r="AM167" s="281">
        <v>198.7</v>
      </c>
      <c r="AN167" s="281">
        <v>2.923</v>
      </c>
      <c r="AO167" s="281">
        <v>13.59</v>
      </c>
      <c r="AP167" s="133">
        <v>8.3132999999999999</v>
      </c>
      <c r="AQ167" s="148"/>
      <c r="AR167" s="344"/>
      <c r="AS167" s="150"/>
      <c r="AT167" s="345"/>
      <c r="AU167" s="345"/>
      <c r="AV167" s="345"/>
      <c r="AW167" s="345"/>
      <c r="AX167" s="345"/>
      <c r="AY167" s="345"/>
      <c r="AZ167" s="345"/>
      <c r="BA167" s="37"/>
    </row>
    <row r="168" spans="1:53" x14ac:dyDescent="0.25">
      <c r="A168" s="339"/>
      <c r="B168" s="210" t="s">
        <v>221</v>
      </c>
      <c r="C168" s="100">
        <v>1895.6499999999999</v>
      </c>
      <c r="D168" s="101">
        <v>1791.6</v>
      </c>
      <c r="E168" s="101">
        <v>1791.6</v>
      </c>
      <c r="F168" s="101" t="s">
        <v>220</v>
      </c>
      <c r="G168" s="103">
        <v>104.05</v>
      </c>
      <c r="H168" s="83"/>
      <c r="I168" s="339"/>
      <c r="J168" s="210" t="s">
        <v>221</v>
      </c>
      <c r="K168" s="100">
        <v>5330.27</v>
      </c>
      <c r="L168" s="101">
        <v>4169.97</v>
      </c>
      <c r="M168" s="101">
        <v>453.86</v>
      </c>
      <c r="N168" s="101">
        <v>706.44</v>
      </c>
      <c r="O168" s="101">
        <v>33.611805780945424</v>
      </c>
      <c r="P168" s="103">
        <v>35.563864494669119</v>
      </c>
      <c r="Q168" s="83"/>
      <c r="R168" s="339"/>
      <c r="S168" s="210" t="s">
        <v>221</v>
      </c>
      <c r="T168" s="107">
        <v>6.741935483870968</v>
      </c>
      <c r="U168" s="109">
        <f>(15*8+16*7.5)/31</f>
        <v>7.741935483870968</v>
      </c>
      <c r="V168" s="109">
        <f>(15*7+16*6.5)/31</f>
        <v>6.741935483870968</v>
      </c>
      <c r="W168" s="113">
        <f>(15*7+16*6.5)/31</f>
        <v>6.741935483870968</v>
      </c>
      <c r="X168" s="83"/>
      <c r="Y168" s="339"/>
      <c r="Z168" s="210" t="s">
        <v>254</v>
      </c>
      <c r="AA168" s="107">
        <v>408.52</v>
      </c>
      <c r="AB168" s="109">
        <v>88.13</v>
      </c>
      <c r="AC168" s="109">
        <v>52.75</v>
      </c>
      <c r="AD168" s="109">
        <v>6.1196514246548519</v>
      </c>
      <c r="AE168" s="109">
        <v>7.9428117553613982</v>
      </c>
      <c r="AF168" s="113">
        <v>7.5829383886255926</v>
      </c>
      <c r="AG168" s="83"/>
      <c r="AH168" s="341"/>
      <c r="AI168" s="210" t="s">
        <v>251</v>
      </c>
      <c r="AJ168" s="111">
        <v>57.4</v>
      </c>
      <c r="AK168" s="280">
        <v>2.2570000000000001</v>
      </c>
      <c r="AL168" s="280">
        <v>11.12</v>
      </c>
      <c r="AM168" s="280">
        <v>200.2</v>
      </c>
      <c r="AN168" s="280">
        <v>2.9580000000000002</v>
      </c>
      <c r="AO168" s="280">
        <v>13.71</v>
      </c>
      <c r="AP168" s="131">
        <v>7.8106</v>
      </c>
      <c r="AQ168" s="148"/>
      <c r="AR168" s="344"/>
      <c r="AS168" s="150"/>
      <c r="AT168" s="345"/>
      <c r="AU168" s="345"/>
      <c r="AV168" s="345"/>
      <c r="AW168" s="345"/>
      <c r="AX168" s="345"/>
      <c r="AY168" s="345"/>
      <c r="AZ168" s="345"/>
      <c r="BA168" s="37"/>
    </row>
    <row r="169" spans="1:53" x14ac:dyDescent="0.25">
      <c r="A169" s="339"/>
      <c r="B169" s="232" t="s">
        <v>248</v>
      </c>
      <c r="C169" s="118">
        <v>1911.46</v>
      </c>
      <c r="D169" s="119">
        <v>1813.16</v>
      </c>
      <c r="E169" s="119">
        <v>1813.16</v>
      </c>
      <c r="F169" s="119" t="s">
        <v>220</v>
      </c>
      <c r="G169" s="121">
        <v>98.3</v>
      </c>
      <c r="H169" s="83"/>
      <c r="I169" s="339"/>
      <c r="J169" s="232" t="s">
        <v>248</v>
      </c>
      <c r="K169" s="118">
        <v>5373.2300000000005</v>
      </c>
      <c r="L169" s="119">
        <v>4232.5600000000004</v>
      </c>
      <c r="M169" s="119">
        <v>528.72</v>
      </c>
      <c r="N169" s="119">
        <v>611.94999999999993</v>
      </c>
      <c r="O169" s="119">
        <v>33.744321385833096</v>
      </c>
      <c r="P169" s="121">
        <v>35.573761033866035</v>
      </c>
      <c r="Q169" s="83"/>
      <c r="R169" s="339"/>
      <c r="S169" s="232" t="s">
        <v>248</v>
      </c>
      <c r="T169" s="87">
        <v>6.5</v>
      </c>
      <c r="U169" s="123">
        <v>7.5</v>
      </c>
      <c r="V169" s="123">
        <v>6.5</v>
      </c>
      <c r="W169" s="88">
        <v>6.5</v>
      </c>
      <c r="X169" s="83"/>
      <c r="Y169" s="339"/>
      <c r="Z169" s="232" t="s">
        <v>255</v>
      </c>
      <c r="AA169" s="87">
        <v>407</v>
      </c>
      <c r="AB169" s="123">
        <v>88.07</v>
      </c>
      <c r="AC169" s="123">
        <v>52.88</v>
      </c>
      <c r="AD169" s="123">
        <v>6.1425061425061429</v>
      </c>
      <c r="AE169" s="123">
        <v>7.9482230044282964</v>
      </c>
      <c r="AF169" s="88">
        <v>7.5642965204235999</v>
      </c>
      <c r="AG169" s="83"/>
      <c r="AH169" s="341"/>
      <c r="AI169" s="232" t="s">
        <v>253</v>
      </c>
      <c r="AJ169" s="125">
        <v>57.38</v>
      </c>
      <c r="AK169" s="281">
        <v>2.2610000000000001</v>
      </c>
      <c r="AL169" s="281">
        <v>11.12</v>
      </c>
      <c r="AM169" s="281">
        <v>196</v>
      </c>
      <c r="AN169" s="281">
        <v>2.9529999999999998</v>
      </c>
      <c r="AO169" s="281">
        <v>13.7</v>
      </c>
      <c r="AP169" s="133">
        <v>7.0114999999999998</v>
      </c>
      <c r="AQ169" s="148"/>
      <c r="AR169" s="344"/>
      <c r="AS169" s="150"/>
      <c r="AT169" s="345"/>
      <c r="AU169" s="345"/>
      <c r="AV169" s="345"/>
      <c r="AW169" s="345"/>
      <c r="AX169" s="345"/>
      <c r="AY169" s="345"/>
      <c r="AZ169" s="345"/>
      <c r="BA169" s="37"/>
    </row>
    <row r="170" spans="1:53" x14ac:dyDescent="0.25">
      <c r="A170" s="339"/>
      <c r="B170" s="210" t="s">
        <v>251</v>
      </c>
      <c r="C170" s="100">
        <v>1943.58</v>
      </c>
      <c r="D170" s="101">
        <v>1826.51</v>
      </c>
      <c r="E170" s="101">
        <v>1826.51</v>
      </c>
      <c r="F170" s="101" t="s">
        <v>220</v>
      </c>
      <c r="G170" s="103">
        <v>117.07</v>
      </c>
      <c r="H170" s="83"/>
      <c r="I170" s="339"/>
      <c r="J170" s="210" t="s">
        <v>251</v>
      </c>
      <c r="K170" s="100">
        <v>5460.03</v>
      </c>
      <c r="L170" s="101">
        <v>4297.68</v>
      </c>
      <c r="M170" s="101">
        <v>531.37</v>
      </c>
      <c r="N170" s="101">
        <v>630.9799999999999</v>
      </c>
      <c r="O170" s="101">
        <v>33.452380298276751</v>
      </c>
      <c r="P170" s="103">
        <v>35.596507711496088</v>
      </c>
      <c r="Q170" s="83"/>
      <c r="R170" s="339"/>
      <c r="S170" s="210" t="s">
        <v>251</v>
      </c>
      <c r="T170" s="107">
        <v>6.5</v>
      </c>
      <c r="U170" s="109">
        <v>7.5</v>
      </c>
      <c r="V170" s="109">
        <v>6.5</v>
      </c>
      <c r="W170" s="113">
        <v>6.5</v>
      </c>
      <c r="X170" s="83"/>
      <c r="Y170" s="339"/>
      <c r="Z170" s="210" t="s">
        <v>234</v>
      </c>
      <c r="AA170" s="107">
        <v>408.8</v>
      </c>
      <c r="AB170" s="109">
        <v>88.63</v>
      </c>
      <c r="AC170" s="109">
        <v>52.63</v>
      </c>
      <c r="AD170" s="109">
        <v>6.1154598825831705</v>
      </c>
      <c r="AE170" s="109">
        <v>7.898002933543947</v>
      </c>
      <c r="AF170" s="113">
        <v>7.6002280068402053</v>
      </c>
      <c r="AG170" s="83"/>
      <c r="AH170" s="341"/>
      <c r="AI170" s="210" t="s">
        <v>245</v>
      </c>
      <c r="AJ170" s="111">
        <v>57.63</v>
      </c>
      <c r="AK170" s="280">
        <v>2.2679999999999998</v>
      </c>
      <c r="AL170" s="280">
        <v>11.13</v>
      </c>
      <c r="AM170" s="280">
        <v>190</v>
      </c>
      <c r="AN170" s="280">
        <v>2.964</v>
      </c>
      <c r="AO170" s="280">
        <v>13.76</v>
      </c>
      <c r="AP170" s="131">
        <v>6.9132999999999996</v>
      </c>
      <c r="AQ170" s="148"/>
      <c r="AR170" s="344"/>
      <c r="AS170" s="150"/>
      <c r="AT170" s="345"/>
      <c r="AU170" s="345"/>
      <c r="AV170" s="345"/>
      <c r="AW170" s="345"/>
      <c r="AX170" s="345"/>
      <c r="AY170" s="345"/>
      <c r="AZ170" s="345"/>
      <c r="BA170" s="37"/>
    </row>
    <row r="171" spans="1:53" x14ac:dyDescent="0.25">
      <c r="A171" s="339"/>
      <c r="B171" s="232" t="s">
        <v>253</v>
      </c>
      <c r="C171" s="118">
        <v>1976.1799999999998</v>
      </c>
      <c r="D171" s="119">
        <v>1807.07</v>
      </c>
      <c r="E171" s="119">
        <v>1807.07</v>
      </c>
      <c r="F171" s="119" t="s">
        <v>220</v>
      </c>
      <c r="G171" s="121">
        <v>169.10999999999999</v>
      </c>
      <c r="H171" s="83"/>
      <c r="I171" s="339"/>
      <c r="J171" s="232" t="s">
        <v>253</v>
      </c>
      <c r="K171" s="118">
        <v>5559.46</v>
      </c>
      <c r="L171" s="119">
        <v>4380.0200000000004</v>
      </c>
      <c r="M171" s="119">
        <v>509.28</v>
      </c>
      <c r="N171" s="119">
        <v>670.16</v>
      </c>
      <c r="O171" s="119">
        <v>32.504415896507929</v>
      </c>
      <c r="P171" s="121">
        <v>35.546258089814472</v>
      </c>
      <c r="Q171" s="83"/>
      <c r="R171" s="339"/>
      <c r="S171" s="232" t="s">
        <v>253</v>
      </c>
      <c r="T171" s="87">
        <v>6.5</v>
      </c>
      <c r="U171" s="123">
        <v>7.5</v>
      </c>
      <c r="V171" s="123">
        <v>6.5</v>
      </c>
      <c r="W171" s="88">
        <v>6.5</v>
      </c>
      <c r="X171" s="83"/>
      <c r="Y171" s="339"/>
      <c r="Z171" s="232" t="s">
        <v>221</v>
      </c>
      <c r="AA171" s="87">
        <v>407.73</v>
      </c>
      <c r="AB171" s="123">
        <v>89.7</v>
      </c>
      <c r="AC171" s="123">
        <v>52.58</v>
      </c>
      <c r="AD171" s="123">
        <v>6.1315085963750517</v>
      </c>
      <c r="AE171" s="123">
        <v>7.8037904124860642</v>
      </c>
      <c r="AF171" s="88">
        <v>7.6074553062000767</v>
      </c>
      <c r="AG171" s="83"/>
      <c r="AH171" s="341"/>
      <c r="AI171" s="232" t="s">
        <v>249</v>
      </c>
      <c r="AJ171" s="125">
        <v>57.67</v>
      </c>
      <c r="AK171" s="281">
        <v>2.2599999999999998</v>
      </c>
      <c r="AL171" s="281">
        <v>11.13</v>
      </c>
      <c r="AM171" s="281">
        <v>190.2</v>
      </c>
      <c r="AN171" s="281">
        <v>2.9620000000000002</v>
      </c>
      <c r="AO171" s="281">
        <v>13.79</v>
      </c>
      <c r="AP171" s="133">
        <v>6.9089999999999998</v>
      </c>
      <c r="AQ171" s="148"/>
      <c r="AR171" s="344"/>
      <c r="AS171" s="150"/>
      <c r="AT171" s="345"/>
      <c r="AU171" s="345"/>
      <c r="AV171" s="345"/>
      <c r="AW171" s="345"/>
      <c r="AX171" s="345"/>
      <c r="AY171" s="345"/>
      <c r="AZ171" s="345"/>
      <c r="BA171" s="37"/>
    </row>
    <row r="172" spans="1:53" x14ac:dyDescent="0.25">
      <c r="A172" s="339"/>
      <c r="B172" s="210" t="s">
        <v>245</v>
      </c>
      <c r="C172" s="100">
        <v>1983.02</v>
      </c>
      <c r="D172" s="101">
        <v>1821.68</v>
      </c>
      <c r="E172" s="101">
        <v>1821.68</v>
      </c>
      <c r="F172" s="101" t="s">
        <v>220</v>
      </c>
      <c r="G172" s="103">
        <v>161.34</v>
      </c>
      <c r="H172" s="83"/>
      <c r="I172" s="339"/>
      <c r="J172" s="210" t="s">
        <v>245</v>
      </c>
      <c r="K172" s="100">
        <v>5575.1600000000008</v>
      </c>
      <c r="L172" s="101">
        <v>4306.8</v>
      </c>
      <c r="M172" s="101">
        <v>625.55999999999995</v>
      </c>
      <c r="N172" s="101">
        <v>642.79999999999995</v>
      </c>
      <c r="O172" s="101">
        <v>32.674936683431504</v>
      </c>
      <c r="P172" s="103">
        <v>35.568844660960394</v>
      </c>
      <c r="Q172" s="83"/>
      <c r="R172" s="339"/>
      <c r="S172" s="210" t="s">
        <v>245</v>
      </c>
      <c r="T172" s="107">
        <v>6.5</v>
      </c>
      <c r="U172" s="109">
        <v>7.5</v>
      </c>
      <c r="V172" s="109">
        <v>6.5</v>
      </c>
      <c r="W172" s="113">
        <v>6.5</v>
      </c>
      <c r="X172" s="83"/>
      <c r="Y172" s="339"/>
      <c r="Z172" s="210" t="s">
        <v>248</v>
      </c>
      <c r="AA172" s="107">
        <v>406.63</v>
      </c>
      <c r="AB172" s="109">
        <v>90.47</v>
      </c>
      <c r="AC172" s="109">
        <v>53.5</v>
      </c>
      <c r="AD172" s="109">
        <v>6.1480953200698423</v>
      </c>
      <c r="AE172" s="109">
        <v>7.737371504366088</v>
      </c>
      <c r="AF172" s="113">
        <v>7.4766355140186915</v>
      </c>
      <c r="AG172" s="83"/>
      <c r="AH172" s="341">
        <v>1933</v>
      </c>
      <c r="AI172" s="210" t="s">
        <v>247</v>
      </c>
      <c r="AJ172" s="111">
        <v>57.54</v>
      </c>
      <c r="AK172" s="280">
        <v>2.2549999999999999</v>
      </c>
      <c r="AL172" s="280">
        <v>11.13</v>
      </c>
      <c r="AM172" s="280">
        <v>194.3</v>
      </c>
      <c r="AN172" s="280">
        <v>2.9609999999999999</v>
      </c>
      <c r="AO172" s="280">
        <v>13.75</v>
      </c>
      <c r="AP172" s="131">
        <v>6.9707999999999997</v>
      </c>
      <c r="AQ172" s="148"/>
      <c r="AR172" s="344"/>
      <c r="AS172" s="150"/>
      <c r="AT172" s="345"/>
      <c r="AU172" s="345"/>
      <c r="AV172" s="345"/>
      <c r="AW172" s="345"/>
      <c r="AX172" s="345"/>
      <c r="AY172" s="345"/>
      <c r="AZ172" s="345"/>
      <c r="BA172" s="37"/>
    </row>
    <row r="173" spans="1:53" x14ac:dyDescent="0.25">
      <c r="A173" s="339"/>
      <c r="B173" s="232" t="s">
        <v>249</v>
      </c>
      <c r="C173" s="118">
        <v>1905.4899999999998</v>
      </c>
      <c r="D173" s="119">
        <v>1784.61</v>
      </c>
      <c r="E173" s="119">
        <v>1784.61</v>
      </c>
      <c r="F173" s="119" t="s">
        <v>220</v>
      </c>
      <c r="G173" s="121">
        <v>120.88</v>
      </c>
      <c r="H173" s="83"/>
      <c r="I173" s="339"/>
      <c r="J173" s="232" t="s">
        <v>249</v>
      </c>
      <c r="K173" s="118">
        <v>5249.82</v>
      </c>
      <c r="L173" s="119">
        <v>4383.99</v>
      </c>
      <c r="M173" s="119">
        <v>531.91</v>
      </c>
      <c r="N173" s="119">
        <v>333.91999999999996</v>
      </c>
      <c r="O173" s="119">
        <v>33.993736928123255</v>
      </c>
      <c r="P173" s="121">
        <v>36.296292063346932</v>
      </c>
      <c r="Q173" s="83"/>
      <c r="R173" s="339"/>
      <c r="S173" s="232" t="s">
        <v>249</v>
      </c>
      <c r="T173" s="87">
        <v>6.5</v>
      </c>
      <c r="U173" s="123">
        <v>7.5</v>
      </c>
      <c r="V173" s="123">
        <v>6.5</v>
      </c>
      <c r="W173" s="88">
        <v>6.5</v>
      </c>
      <c r="X173" s="83"/>
      <c r="Y173" s="339"/>
      <c r="Z173" s="232" t="s">
        <v>251</v>
      </c>
      <c r="AA173" s="87">
        <v>409.63</v>
      </c>
      <c r="AB173" s="123">
        <v>91.78</v>
      </c>
      <c r="AC173" s="123">
        <v>53.5</v>
      </c>
      <c r="AD173" s="123">
        <v>6.1030686229035958</v>
      </c>
      <c r="AE173" s="123">
        <v>7.6269339725430374</v>
      </c>
      <c r="AF173" s="88">
        <v>7.4766355140186915</v>
      </c>
      <c r="AG173" s="83"/>
      <c r="AH173" s="341"/>
      <c r="AI173" s="232" t="s">
        <v>250</v>
      </c>
      <c r="AJ173" s="125">
        <v>57.29</v>
      </c>
      <c r="AK173" s="281">
        <v>2.2549999999999999</v>
      </c>
      <c r="AL173" s="281">
        <v>11.13</v>
      </c>
      <c r="AM173" s="281">
        <v>197.1</v>
      </c>
      <c r="AN173" s="281">
        <v>2.9460000000000002</v>
      </c>
      <c r="AO173" s="281">
        <v>13.72</v>
      </c>
      <c r="AP173" s="133">
        <v>6.9981999999999998</v>
      </c>
      <c r="AQ173" s="148"/>
      <c r="AR173" s="344"/>
      <c r="AS173" s="150"/>
      <c r="AT173" s="345"/>
      <c r="AU173" s="345"/>
      <c r="AV173" s="345"/>
      <c r="AW173" s="345"/>
      <c r="AX173" s="345"/>
      <c r="AY173" s="345"/>
      <c r="AZ173" s="345"/>
      <c r="BA173" s="37"/>
    </row>
    <row r="174" spans="1:53" x14ac:dyDescent="0.25">
      <c r="A174" s="339">
        <v>1935</v>
      </c>
      <c r="B174" s="210" t="s">
        <v>247</v>
      </c>
      <c r="C174" s="100">
        <v>1284.26</v>
      </c>
      <c r="D174" s="101">
        <v>1250.96</v>
      </c>
      <c r="E174" s="101">
        <v>1250.96</v>
      </c>
      <c r="F174" s="101" t="s">
        <v>220</v>
      </c>
      <c r="G174" s="103">
        <v>33.300000000000004</v>
      </c>
      <c r="H174" s="83"/>
      <c r="I174" s="339">
        <v>1935</v>
      </c>
      <c r="J174" s="210" t="s">
        <v>247</v>
      </c>
      <c r="K174" s="100">
        <v>5579.77</v>
      </c>
      <c r="L174" s="101">
        <v>4288.0600000000004</v>
      </c>
      <c r="M174" s="101">
        <v>609.04</v>
      </c>
      <c r="N174" s="101">
        <v>682.67000000000007</v>
      </c>
      <c r="O174" s="101" t="s">
        <v>220</v>
      </c>
      <c r="P174" s="103" t="s">
        <v>220</v>
      </c>
      <c r="Q174" s="83"/>
      <c r="R174" s="339">
        <v>1935</v>
      </c>
      <c r="S174" s="210" t="s">
        <v>247</v>
      </c>
      <c r="T174" s="107">
        <v>6.5</v>
      </c>
      <c r="U174" s="109">
        <v>7.5</v>
      </c>
      <c r="V174" s="109">
        <v>6.5</v>
      </c>
      <c r="W174" s="113">
        <v>6.5</v>
      </c>
      <c r="X174" s="83"/>
      <c r="Y174" s="339"/>
      <c r="Z174" s="210" t="s">
        <v>253</v>
      </c>
      <c r="AA174" s="107">
        <v>414.72</v>
      </c>
      <c r="AB174" s="109">
        <v>94.08</v>
      </c>
      <c r="AC174" s="109">
        <v>53.67</v>
      </c>
      <c r="AD174" s="109">
        <v>6.0281635802469129</v>
      </c>
      <c r="AE174" s="109">
        <v>7.4404761904761907</v>
      </c>
      <c r="AF174" s="113">
        <v>7.4529532327184649</v>
      </c>
      <c r="AG174" s="83"/>
      <c r="AH174" s="341"/>
      <c r="AI174" s="210" t="s">
        <v>232</v>
      </c>
      <c r="AJ174" s="111">
        <v>57.27</v>
      </c>
      <c r="AK174" s="280">
        <v>2.2639999999999998</v>
      </c>
      <c r="AL174" s="280">
        <v>11.13</v>
      </c>
      <c r="AM174" s="280">
        <v>198.1</v>
      </c>
      <c r="AN174" s="280">
        <v>2.95</v>
      </c>
      <c r="AO174" s="280">
        <v>13.71</v>
      </c>
      <c r="AP174" s="131">
        <v>6.9794999999999998</v>
      </c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</row>
    <row r="175" spans="1:53" x14ac:dyDescent="0.25">
      <c r="A175" s="339"/>
      <c r="B175" s="232" t="s">
        <v>250</v>
      </c>
      <c r="C175" s="118">
        <v>1288.8399999999999</v>
      </c>
      <c r="D175" s="119">
        <v>1259.74</v>
      </c>
      <c r="E175" s="119">
        <v>1259.74</v>
      </c>
      <c r="F175" s="119" t="s">
        <v>220</v>
      </c>
      <c r="G175" s="121">
        <v>29.1</v>
      </c>
      <c r="H175" s="83"/>
      <c r="I175" s="339"/>
      <c r="J175" s="232" t="s">
        <v>250</v>
      </c>
      <c r="K175" s="118">
        <v>5563.01</v>
      </c>
      <c r="L175" s="119">
        <v>4322.22</v>
      </c>
      <c r="M175" s="119">
        <v>574.79999999999995</v>
      </c>
      <c r="N175" s="119">
        <v>665.99</v>
      </c>
      <c r="O175" s="119" t="s">
        <v>220</v>
      </c>
      <c r="P175" s="121" t="s">
        <v>220</v>
      </c>
      <c r="Q175" s="83"/>
      <c r="R175" s="339"/>
      <c r="S175" s="232" t="s">
        <v>250</v>
      </c>
      <c r="T175" s="87">
        <v>5</v>
      </c>
      <c r="U175" s="123">
        <v>6</v>
      </c>
      <c r="V175" s="123">
        <v>5</v>
      </c>
      <c r="W175" s="88">
        <v>5</v>
      </c>
      <c r="X175" s="83"/>
      <c r="Y175" s="339"/>
      <c r="Z175" s="232" t="s">
        <v>245</v>
      </c>
      <c r="AA175" s="87">
        <v>419.09</v>
      </c>
      <c r="AB175" s="123">
        <v>96.86</v>
      </c>
      <c r="AC175" s="123">
        <v>53.58</v>
      </c>
      <c r="AD175" s="123">
        <v>5.9653057815743642</v>
      </c>
      <c r="AE175" s="123">
        <v>7.226925459425976</v>
      </c>
      <c r="AF175" s="88">
        <v>7.4654721911160884</v>
      </c>
      <c r="AG175" s="83"/>
      <c r="AH175" s="341"/>
      <c r="AI175" s="232" t="s">
        <v>254</v>
      </c>
      <c r="AJ175" s="125">
        <v>55.2</v>
      </c>
      <c r="AK175" s="281">
        <v>2.2690000000000001</v>
      </c>
      <c r="AL175" s="281">
        <v>11.13</v>
      </c>
      <c r="AM175" s="281">
        <v>198.4</v>
      </c>
      <c r="AN175" s="281">
        <v>2.97</v>
      </c>
      <c r="AO175" s="281">
        <v>13.52</v>
      </c>
      <c r="AP175" s="133">
        <v>6.9916999999999998</v>
      </c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</row>
    <row r="176" spans="1:53" x14ac:dyDescent="0.25">
      <c r="A176" s="339"/>
      <c r="B176" s="210" t="s">
        <v>232</v>
      </c>
      <c r="C176" s="100">
        <v>1310.74</v>
      </c>
      <c r="D176" s="101">
        <v>1266.27</v>
      </c>
      <c r="E176" s="101">
        <v>1266.27</v>
      </c>
      <c r="F176" s="101" t="s">
        <v>220</v>
      </c>
      <c r="G176" s="103">
        <v>44.47</v>
      </c>
      <c r="H176" s="83"/>
      <c r="I176" s="339"/>
      <c r="J176" s="210" t="s">
        <v>232</v>
      </c>
      <c r="K176" s="100">
        <v>5622.7300000000005</v>
      </c>
      <c r="L176" s="101">
        <v>4431.93</v>
      </c>
      <c r="M176" s="101">
        <v>572.17999999999995</v>
      </c>
      <c r="N176" s="101">
        <v>618.62</v>
      </c>
      <c r="O176" s="101" t="s">
        <v>220</v>
      </c>
      <c r="P176" s="103" t="s">
        <v>220</v>
      </c>
      <c r="Q176" s="83"/>
      <c r="R176" s="339"/>
      <c r="S176" s="210" t="s">
        <v>232</v>
      </c>
      <c r="T176" s="107">
        <v>5</v>
      </c>
      <c r="U176" s="109">
        <v>6</v>
      </c>
      <c r="V176" s="109">
        <v>5</v>
      </c>
      <c r="W176" s="113">
        <v>5</v>
      </c>
      <c r="X176" s="83"/>
      <c r="Y176" s="339"/>
      <c r="Z176" s="210" t="s">
        <v>249</v>
      </c>
      <c r="AA176" s="107">
        <v>421.86</v>
      </c>
      <c r="AB176" s="109">
        <v>96.93</v>
      </c>
      <c r="AC176" s="109" t="s">
        <v>222</v>
      </c>
      <c r="AD176" s="109">
        <v>5.9261366330062106</v>
      </c>
      <c r="AE176" s="109">
        <v>7.2217063860517898</v>
      </c>
      <c r="AF176" s="113" t="s">
        <v>222</v>
      </c>
      <c r="AG176" s="83"/>
      <c r="AH176" s="341"/>
      <c r="AI176" s="210" t="s">
        <v>255</v>
      </c>
      <c r="AJ176" s="111">
        <v>49.07</v>
      </c>
      <c r="AK176" s="280">
        <v>2.2690000000000001</v>
      </c>
      <c r="AL176" s="280">
        <v>11.13</v>
      </c>
      <c r="AM176" s="280">
        <v>194.3</v>
      </c>
      <c r="AN176" s="280">
        <v>3.0070000000000001</v>
      </c>
      <c r="AO176" s="280">
        <v>13.48</v>
      </c>
      <c r="AP176" s="131">
        <v>6.9893000000000001</v>
      </c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</row>
    <row r="177" spans="1:52" x14ac:dyDescent="0.25">
      <c r="A177" s="339"/>
      <c r="B177" s="232" t="s">
        <v>254</v>
      </c>
      <c r="C177" s="118">
        <v>1343.3</v>
      </c>
      <c r="D177" s="119">
        <v>1281.5899999999999</v>
      </c>
      <c r="E177" s="119">
        <v>1281.5899999999999</v>
      </c>
      <c r="F177" s="119" t="s">
        <v>220</v>
      </c>
      <c r="G177" s="121">
        <v>61.71</v>
      </c>
      <c r="H177" s="83"/>
      <c r="I177" s="339"/>
      <c r="J177" s="232" t="s">
        <v>254</v>
      </c>
      <c r="K177" s="118">
        <v>5670.3</v>
      </c>
      <c r="L177" s="119">
        <v>4434.76</v>
      </c>
      <c r="M177" s="119">
        <v>499.14</v>
      </c>
      <c r="N177" s="119">
        <v>736.4</v>
      </c>
      <c r="O177" s="119" t="s">
        <v>220</v>
      </c>
      <c r="P177" s="121" t="s">
        <v>220</v>
      </c>
      <c r="Q177" s="83"/>
      <c r="R177" s="339"/>
      <c r="S177" s="232" t="s">
        <v>254</v>
      </c>
      <c r="T177" s="87">
        <v>5</v>
      </c>
      <c r="U177" s="123">
        <v>6</v>
      </c>
      <c r="V177" s="123">
        <v>5</v>
      </c>
      <c r="W177" s="88">
        <v>5</v>
      </c>
      <c r="X177" s="83"/>
      <c r="Y177" s="339">
        <v>1938</v>
      </c>
      <c r="Z177" s="232" t="s">
        <v>247</v>
      </c>
      <c r="AA177" s="87">
        <v>433.7</v>
      </c>
      <c r="AB177" s="123">
        <v>98.75</v>
      </c>
      <c r="AC177" s="123" t="s">
        <v>222</v>
      </c>
      <c r="AD177" s="123">
        <v>5.7643532395665211</v>
      </c>
      <c r="AE177" s="123">
        <v>7.0886075949367084</v>
      </c>
      <c r="AF177" s="88" t="s">
        <v>222</v>
      </c>
      <c r="AG177" s="83"/>
      <c r="AH177" s="341"/>
      <c r="AI177" s="232" t="s">
        <v>234</v>
      </c>
      <c r="AJ177" s="125">
        <v>46.97</v>
      </c>
      <c r="AK177" s="281">
        <v>2.2690000000000001</v>
      </c>
      <c r="AL177" s="281">
        <v>11.13</v>
      </c>
      <c r="AM177" s="281">
        <v>195.8</v>
      </c>
      <c r="AN177" s="281">
        <v>3.0190000000000001</v>
      </c>
      <c r="AO177" s="281">
        <v>13.59</v>
      </c>
      <c r="AP177" s="133">
        <v>6.9810999999999996</v>
      </c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</row>
    <row r="178" spans="1:52" x14ac:dyDescent="0.25">
      <c r="A178" s="339"/>
      <c r="B178" s="210" t="s">
        <v>255</v>
      </c>
      <c r="C178" s="100">
        <v>1357.8799999999999</v>
      </c>
      <c r="D178" s="101">
        <v>1331.82</v>
      </c>
      <c r="E178" s="101">
        <v>1331.82</v>
      </c>
      <c r="F178" s="101" t="s">
        <v>220</v>
      </c>
      <c r="G178" s="103">
        <v>26.06</v>
      </c>
      <c r="H178" s="83"/>
      <c r="I178" s="339"/>
      <c r="J178" s="210" t="s">
        <v>255</v>
      </c>
      <c r="K178" s="100">
        <v>5685.5000000000009</v>
      </c>
      <c r="L178" s="101">
        <v>4446.18</v>
      </c>
      <c r="M178" s="101">
        <v>536.19000000000005</v>
      </c>
      <c r="N178" s="101">
        <v>703.13</v>
      </c>
      <c r="O178" s="101" t="s">
        <v>220</v>
      </c>
      <c r="P178" s="103" t="s">
        <v>220</v>
      </c>
      <c r="Q178" s="83"/>
      <c r="R178" s="339"/>
      <c r="S178" s="210" t="s">
        <v>255</v>
      </c>
      <c r="T178" s="107">
        <v>5</v>
      </c>
      <c r="U178" s="109">
        <v>6</v>
      </c>
      <c r="V178" s="109">
        <v>5</v>
      </c>
      <c r="W178" s="113">
        <v>5</v>
      </c>
      <c r="X178" s="83"/>
      <c r="Y178" s="339"/>
      <c r="Z178" s="210" t="s">
        <v>250</v>
      </c>
      <c r="AA178" s="107">
        <v>453.12</v>
      </c>
      <c r="AB178" s="109">
        <v>99.63</v>
      </c>
      <c r="AC178" s="109">
        <v>60.84</v>
      </c>
      <c r="AD178" s="109">
        <v>5.5173022598870052</v>
      </c>
      <c r="AE178" s="109">
        <v>7.0259961858877853</v>
      </c>
      <c r="AF178" s="113">
        <v>6.5746219592373434</v>
      </c>
      <c r="AG178" s="83"/>
      <c r="AH178" s="341"/>
      <c r="AI178" s="210" t="s">
        <v>221</v>
      </c>
      <c r="AJ178" s="111">
        <v>41.08</v>
      </c>
      <c r="AK178" s="280">
        <v>2.2570000000000001</v>
      </c>
      <c r="AL178" s="280">
        <v>11.13</v>
      </c>
      <c r="AM178" s="280">
        <v>192.5</v>
      </c>
      <c r="AN178" s="280">
        <v>3.0510000000000002</v>
      </c>
      <c r="AO178" s="280">
        <v>13.74</v>
      </c>
      <c r="AP178" s="131">
        <v>6.9960000000000004</v>
      </c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</row>
    <row r="179" spans="1:52" x14ac:dyDescent="0.25">
      <c r="A179" s="339"/>
      <c r="B179" s="232" t="s">
        <v>234</v>
      </c>
      <c r="C179" s="118">
        <v>1364.6699999999998</v>
      </c>
      <c r="D179" s="119">
        <v>1345.83</v>
      </c>
      <c r="E179" s="119">
        <v>1345.83</v>
      </c>
      <c r="F179" s="119" t="s">
        <v>220</v>
      </c>
      <c r="G179" s="121">
        <v>18.84</v>
      </c>
      <c r="H179" s="83"/>
      <c r="I179" s="339"/>
      <c r="J179" s="232" t="s">
        <v>234</v>
      </c>
      <c r="K179" s="118">
        <v>5673.06</v>
      </c>
      <c r="L179" s="119">
        <v>4473.24</v>
      </c>
      <c r="M179" s="119">
        <v>558.64</v>
      </c>
      <c r="N179" s="119">
        <v>641.18000000000006</v>
      </c>
      <c r="O179" s="119" t="s">
        <v>220</v>
      </c>
      <c r="P179" s="121" t="s">
        <v>220</v>
      </c>
      <c r="Q179" s="83"/>
      <c r="R179" s="339"/>
      <c r="S179" s="232" t="s">
        <v>234</v>
      </c>
      <c r="T179" s="87">
        <v>5</v>
      </c>
      <c r="U179" s="123">
        <v>6</v>
      </c>
      <c r="V179" s="123">
        <v>5</v>
      </c>
      <c r="W179" s="88">
        <v>5</v>
      </c>
      <c r="X179" s="83"/>
      <c r="Y179" s="339"/>
      <c r="Z179" s="232" t="s">
        <v>232</v>
      </c>
      <c r="AA179" s="87">
        <v>464.15</v>
      </c>
      <c r="AB179" s="123">
        <v>99.25</v>
      </c>
      <c r="AC179" s="123">
        <v>60.95</v>
      </c>
      <c r="AD179" s="123">
        <v>5.3861898093288811</v>
      </c>
      <c r="AE179" s="123">
        <v>7.0528967254408057</v>
      </c>
      <c r="AF179" s="88">
        <v>6.5627563576702208</v>
      </c>
      <c r="AG179" s="83"/>
      <c r="AH179" s="341"/>
      <c r="AI179" s="232" t="s">
        <v>248</v>
      </c>
      <c r="AJ179" s="125">
        <v>41.98</v>
      </c>
      <c r="AK179" s="281">
        <v>2.2559999999999998</v>
      </c>
      <c r="AL179" s="281">
        <v>11.13</v>
      </c>
      <c r="AM179" s="281">
        <v>189.9</v>
      </c>
      <c r="AN179" s="281">
        <v>3.036</v>
      </c>
      <c r="AO179" s="281">
        <v>13.75</v>
      </c>
      <c r="AP179" s="133">
        <v>7</v>
      </c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</row>
    <row r="180" spans="1:52" x14ac:dyDescent="0.25">
      <c r="A180" s="339"/>
      <c r="B180" s="210" t="s">
        <v>221</v>
      </c>
      <c r="C180" s="100">
        <v>1366.6299999999999</v>
      </c>
      <c r="D180" s="101">
        <v>1341.26</v>
      </c>
      <c r="E180" s="101">
        <v>1341.26</v>
      </c>
      <c r="F180" s="101" t="s">
        <v>220</v>
      </c>
      <c r="G180" s="103">
        <v>25.37</v>
      </c>
      <c r="H180" s="83"/>
      <c r="I180" s="339"/>
      <c r="J180" s="210" t="s">
        <v>221</v>
      </c>
      <c r="K180" s="100">
        <v>5824.54</v>
      </c>
      <c r="L180" s="101">
        <v>4513.24</v>
      </c>
      <c r="M180" s="101">
        <v>628.62</v>
      </c>
      <c r="N180" s="101">
        <v>682.68000000000006</v>
      </c>
      <c r="O180" s="101" t="s">
        <v>220</v>
      </c>
      <c r="P180" s="103" t="s">
        <v>220</v>
      </c>
      <c r="Q180" s="83"/>
      <c r="R180" s="339"/>
      <c r="S180" s="210" t="s">
        <v>221</v>
      </c>
      <c r="T180" s="107">
        <v>5</v>
      </c>
      <c r="U180" s="109">
        <v>6</v>
      </c>
      <c r="V180" s="109">
        <v>5</v>
      </c>
      <c r="W180" s="113">
        <v>5</v>
      </c>
      <c r="X180" s="83"/>
      <c r="Y180" s="339"/>
      <c r="Z180" s="210" t="s">
        <v>254</v>
      </c>
      <c r="AA180" s="107">
        <v>482.54</v>
      </c>
      <c r="AB180" s="109">
        <v>100.36</v>
      </c>
      <c r="AC180" s="109">
        <v>62.42</v>
      </c>
      <c r="AD180" s="109">
        <v>5.1809176441331291</v>
      </c>
      <c r="AE180" s="109">
        <v>6.9748903945795142</v>
      </c>
      <c r="AF180" s="113">
        <v>6.4082024991989748</v>
      </c>
      <c r="AG180" s="83"/>
      <c r="AH180" s="341"/>
      <c r="AI180" s="210" t="s">
        <v>251</v>
      </c>
      <c r="AJ180" s="111">
        <v>38.75</v>
      </c>
      <c r="AK180" s="280">
        <v>2.2530000000000001</v>
      </c>
      <c r="AL180" s="280">
        <v>11.13</v>
      </c>
      <c r="AM180" s="280">
        <v>181.6</v>
      </c>
      <c r="AN180" s="280">
        <v>3.0339999999999998</v>
      </c>
      <c r="AO180" s="280">
        <v>13.75</v>
      </c>
      <c r="AP180" s="131">
        <v>7</v>
      </c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</row>
    <row r="181" spans="1:52" x14ac:dyDescent="0.25">
      <c r="A181" s="339"/>
      <c r="B181" s="232" t="s">
        <v>248</v>
      </c>
      <c r="C181" s="118">
        <v>1373.79</v>
      </c>
      <c r="D181" s="119">
        <v>1341.5</v>
      </c>
      <c r="E181" s="119">
        <v>1341.5</v>
      </c>
      <c r="F181" s="119" t="s">
        <v>220</v>
      </c>
      <c r="G181" s="121">
        <v>32.290000000000006</v>
      </c>
      <c r="H181" s="83"/>
      <c r="I181" s="339"/>
      <c r="J181" s="232" t="s">
        <v>248</v>
      </c>
      <c r="K181" s="118">
        <v>5875.75</v>
      </c>
      <c r="L181" s="119">
        <v>4660.71</v>
      </c>
      <c r="M181" s="119">
        <v>504.44</v>
      </c>
      <c r="N181" s="119">
        <v>710.6</v>
      </c>
      <c r="O181" s="119" t="s">
        <v>220</v>
      </c>
      <c r="P181" s="121" t="s">
        <v>220</v>
      </c>
      <c r="Q181" s="83"/>
      <c r="R181" s="339"/>
      <c r="S181" s="232" t="s">
        <v>248</v>
      </c>
      <c r="T181" s="87">
        <v>5</v>
      </c>
      <c r="U181" s="123">
        <v>6</v>
      </c>
      <c r="V181" s="123">
        <v>5</v>
      </c>
      <c r="W181" s="88">
        <v>5</v>
      </c>
      <c r="X181" s="83"/>
      <c r="Y181" s="339"/>
      <c r="Z181" s="232" t="s">
        <v>255</v>
      </c>
      <c r="AA181" s="87">
        <v>483.41</v>
      </c>
      <c r="AB181" s="123">
        <v>100.25</v>
      </c>
      <c r="AC181" s="123">
        <v>63.04</v>
      </c>
      <c r="AD181" s="123">
        <v>5.171593471380401</v>
      </c>
      <c r="AE181" s="123">
        <v>6.9825436408977559</v>
      </c>
      <c r="AF181" s="88">
        <v>6.345177664974619</v>
      </c>
      <c r="AG181" s="83"/>
      <c r="AH181" s="341"/>
      <c r="AI181" s="232" t="s">
        <v>253</v>
      </c>
      <c r="AJ181" s="125">
        <v>38.42</v>
      </c>
      <c r="AK181" s="281">
        <v>2.25</v>
      </c>
      <c r="AL181" s="281">
        <v>11.13</v>
      </c>
      <c r="AM181" s="281">
        <v>180.8</v>
      </c>
      <c r="AN181" s="281">
        <v>3.0289999999999999</v>
      </c>
      <c r="AO181" s="281">
        <v>13.71</v>
      </c>
      <c r="AP181" s="133">
        <v>7</v>
      </c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</row>
    <row r="182" spans="1:52" x14ac:dyDescent="0.25">
      <c r="A182" s="339"/>
      <c r="B182" s="210" t="s">
        <v>251</v>
      </c>
      <c r="C182" s="100">
        <v>1396.39</v>
      </c>
      <c r="D182" s="101">
        <v>1350.9</v>
      </c>
      <c r="E182" s="101">
        <v>1350.9</v>
      </c>
      <c r="F182" s="101" t="s">
        <v>220</v>
      </c>
      <c r="G182" s="103">
        <v>45.489999999999995</v>
      </c>
      <c r="H182" s="83"/>
      <c r="I182" s="339"/>
      <c r="J182" s="210" t="s">
        <v>251</v>
      </c>
      <c r="K182" s="100">
        <v>6039.0599999999995</v>
      </c>
      <c r="L182" s="101">
        <v>4777.13</v>
      </c>
      <c r="M182" s="101">
        <v>596.91</v>
      </c>
      <c r="N182" s="101">
        <v>665.02</v>
      </c>
      <c r="O182" s="101" t="s">
        <v>220</v>
      </c>
      <c r="P182" s="103" t="s">
        <v>220</v>
      </c>
      <c r="Q182" s="83"/>
      <c r="R182" s="339"/>
      <c r="S182" s="210" t="s">
        <v>251</v>
      </c>
      <c r="T182" s="107">
        <v>5</v>
      </c>
      <c r="U182" s="109">
        <v>6</v>
      </c>
      <c r="V182" s="109">
        <v>5</v>
      </c>
      <c r="W182" s="113">
        <v>5</v>
      </c>
      <c r="X182" s="83"/>
      <c r="Y182" s="339"/>
      <c r="Z182" s="210" t="s">
        <v>234</v>
      </c>
      <c r="AA182" s="107">
        <v>479.58</v>
      </c>
      <c r="AB182" s="109">
        <v>99.42</v>
      </c>
      <c r="AC182" s="109">
        <v>62.32</v>
      </c>
      <c r="AD182" s="109">
        <v>5.2128946161224405</v>
      </c>
      <c r="AE182" s="109">
        <v>7.0408368537517605</v>
      </c>
      <c r="AF182" s="113">
        <v>6.4184852374839538</v>
      </c>
      <c r="AG182" s="83"/>
      <c r="AH182" s="341"/>
      <c r="AI182" s="210" t="s">
        <v>245</v>
      </c>
      <c r="AJ182" s="111">
        <v>35.869999999999997</v>
      </c>
      <c r="AK182" s="280">
        <v>2.25</v>
      </c>
      <c r="AL182" s="280">
        <v>11.13</v>
      </c>
      <c r="AM182" s="280">
        <v>185</v>
      </c>
      <c r="AN182" s="280">
        <v>3.028</v>
      </c>
      <c r="AO182" s="280">
        <v>13.73</v>
      </c>
      <c r="AP182" s="131">
        <v>7</v>
      </c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</row>
    <row r="183" spans="1:52" x14ac:dyDescent="0.25">
      <c r="A183" s="339"/>
      <c r="B183" s="232" t="s">
        <v>253</v>
      </c>
      <c r="C183" s="118">
        <v>1431.6899999999998</v>
      </c>
      <c r="D183" s="119">
        <v>1379.09</v>
      </c>
      <c r="E183" s="119">
        <v>1379.09</v>
      </c>
      <c r="F183" s="119" t="s">
        <v>220</v>
      </c>
      <c r="G183" s="121">
        <v>52.6</v>
      </c>
      <c r="H183" s="83"/>
      <c r="I183" s="339"/>
      <c r="J183" s="232" t="s">
        <v>253</v>
      </c>
      <c r="K183" s="118">
        <v>6183.16</v>
      </c>
      <c r="L183" s="119">
        <v>4916.3999999999996</v>
      </c>
      <c r="M183" s="119">
        <v>618.74</v>
      </c>
      <c r="N183" s="119">
        <v>648.02</v>
      </c>
      <c r="O183" s="119" t="s">
        <v>220</v>
      </c>
      <c r="P183" s="121" t="s">
        <v>220</v>
      </c>
      <c r="Q183" s="83"/>
      <c r="R183" s="339"/>
      <c r="S183" s="232" t="s">
        <v>253</v>
      </c>
      <c r="T183" s="87">
        <v>5</v>
      </c>
      <c r="U183" s="123">
        <v>6</v>
      </c>
      <c r="V183" s="123">
        <v>5</v>
      </c>
      <c r="W183" s="88">
        <v>5</v>
      </c>
      <c r="X183" s="83"/>
      <c r="Y183" s="339"/>
      <c r="Z183" s="232" t="s">
        <v>221</v>
      </c>
      <c r="AA183" s="87">
        <v>479.5</v>
      </c>
      <c r="AB183" s="123">
        <v>98.64</v>
      </c>
      <c r="AC183" s="123">
        <v>62.18</v>
      </c>
      <c r="AD183" s="123">
        <v>5.2137643378519289</v>
      </c>
      <c r="AE183" s="123">
        <v>7.0965125709651256</v>
      </c>
      <c r="AF183" s="88">
        <v>6.4329366355741397</v>
      </c>
      <c r="AG183" s="83"/>
      <c r="AH183" s="341"/>
      <c r="AI183" s="232" t="s">
        <v>249</v>
      </c>
      <c r="AJ183" s="125">
        <v>36.72</v>
      </c>
      <c r="AK183" s="281">
        <v>2.254</v>
      </c>
      <c r="AL183" s="281">
        <v>11.13</v>
      </c>
      <c r="AM183" s="281">
        <v>188.9</v>
      </c>
      <c r="AN183" s="281">
        <v>3.0289999999999999</v>
      </c>
      <c r="AO183" s="281">
        <v>13.75</v>
      </c>
      <c r="AP183" s="133">
        <v>7</v>
      </c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</row>
    <row r="184" spans="1:52" x14ac:dyDescent="0.25">
      <c r="A184" s="339"/>
      <c r="B184" s="210" t="s">
        <v>245</v>
      </c>
      <c r="C184" s="100">
        <v>1451.44</v>
      </c>
      <c r="D184" s="101">
        <v>1426.4</v>
      </c>
      <c r="E184" s="101">
        <v>1426.4</v>
      </c>
      <c r="F184" s="101" t="s">
        <v>220</v>
      </c>
      <c r="G184" s="103">
        <v>25.04</v>
      </c>
      <c r="H184" s="83"/>
      <c r="I184" s="339"/>
      <c r="J184" s="210" t="s">
        <v>245</v>
      </c>
      <c r="K184" s="100">
        <v>6212.8200000000006</v>
      </c>
      <c r="L184" s="101">
        <v>4838.05</v>
      </c>
      <c r="M184" s="101">
        <v>748.09</v>
      </c>
      <c r="N184" s="101">
        <v>626.67999999999995</v>
      </c>
      <c r="O184" s="101" t="s">
        <v>220</v>
      </c>
      <c r="P184" s="103" t="s">
        <v>220</v>
      </c>
      <c r="Q184" s="83"/>
      <c r="R184" s="339"/>
      <c r="S184" s="210" t="s">
        <v>245</v>
      </c>
      <c r="T184" s="107">
        <v>5</v>
      </c>
      <c r="U184" s="109">
        <v>6</v>
      </c>
      <c r="V184" s="109">
        <v>5</v>
      </c>
      <c r="W184" s="113">
        <v>5</v>
      </c>
      <c r="X184" s="83"/>
      <c r="Y184" s="339"/>
      <c r="Z184" s="210" t="s">
        <v>248</v>
      </c>
      <c r="AA184" s="107">
        <v>483.44</v>
      </c>
      <c r="AB184" s="109">
        <v>99.62</v>
      </c>
      <c r="AC184" s="109">
        <v>62.88</v>
      </c>
      <c r="AD184" s="109">
        <v>5.1712725467483036</v>
      </c>
      <c r="AE184" s="109">
        <v>7.0267014655691629</v>
      </c>
      <c r="AF184" s="113">
        <v>6.3613231552162848</v>
      </c>
      <c r="AG184" s="83"/>
      <c r="AH184" s="341">
        <v>1934</v>
      </c>
      <c r="AI184" s="210" t="s">
        <v>247</v>
      </c>
      <c r="AJ184" s="111">
        <v>36.03</v>
      </c>
      <c r="AK184" s="280">
        <v>2.2570000000000001</v>
      </c>
      <c r="AL184" s="280">
        <v>11.13</v>
      </c>
      <c r="AM184" s="280">
        <v>183.6</v>
      </c>
      <c r="AN184" s="280">
        <v>3.024</v>
      </c>
      <c r="AO184" s="280">
        <v>13.67</v>
      </c>
      <c r="AP184" s="131">
        <v>7</v>
      </c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</row>
    <row r="185" spans="1:52" x14ac:dyDescent="0.25">
      <c r="A185" s="339"/>
      <c r="B185" s="232" t="s">
        <v>249</v>
      </c>
      <c r="C185" s="118">
        <v>1464.3100000000002</v>
      </c>
      <c r="D185" s="119">
        <v>1431.5300000000002</v>
      </c>
      <c r="E185" s="119">
        <v>1431.5300000000002</v>
      </c>
      <c r="F185" s="119" t="s">
        <v>220</v>
      </c>
      <c r="G185" s="121">
        <v>32.78</v>
      </c>
      <c r="H185" s="83"/>
      <c r="I185" s="339"/>
      <c r="J185" s="232" t="s">
        <v>249</v>
      </c>
      <c r="K185" s="118">
        <v>6275.66</v>
      </c>
      <c r="L185" s="119">
        <v>4889.99</v>
      </c>
      <c r="M185" s="119">
        <v>689.72</v>
      </c>
      <c r="N185" s="119">
        <v>695.95</v>
      </c>
      <c r="O185" s="119" t="s">
        <v>220</v>
      </c>
      <c r="P185" s="121" t="s">
        <v>220</v>
      </c>
      <c r="Q185" s="83"/>
      <c r="R185" s="339"/>
      <c r="S185" s="232" t="s">
        <v>249</v>
      </c>
      <c r="T185" s="87">
        <v>5</v>
      </c>
      <c r="U185" s="123">
        <v>6</v>
      </c>
      <c r="V185" s="123">
        <v>5</v>
      </c>
      <c r="W185" s="88">
        <v>5</v>
      </c>
      <c r="X185" s="83"/>
      <c r="Y185" s="339"/>
      <c r="Z185" s="232" t="s">
        <v>251</v>
      </c>
      <c r="AA185" s="87">
        <v>463.67</v>
      </c>
      <c r="AB185" s="123">
        <v>98.92</v>
      </c>
      <c r="AC185" s="123">
        <v>62.17</v>
      </c>
      <c r="AD185" s="123">
        <v>5.3917656954299389</v>
      </c>
      <c r="AE185" s="123">
        <v>7.0764253942579858</v>
      </c>
      <c r="AF185" s="88">
        <v>6.4339713688274083</v>
      </c>
      <c r="AG185" s="83"/>
      <c r="AH185" s="341"/>
      <c r="AI185" s="232" t="s">
        <v>250</v>
      </c>
      <c r="AJ185" s="125">
        <v>34.93</v>
      </c>
      <c r="AK185" s="281">
        <v>2.2669999999999999</v>
      </c>
      <c r="AL185" s="281">
        <v>11.13</v>
      </c>
      <c r="AM185" s="281">
        <v>176.9</v>
      </c>
      <c r="AN185" s="281">
        <v>3.02</v>
      </c>
      <c r="AO185" s="281">
        <v>13.65</v>
      </c>
      <c r="AP185" s="133">
        <v>7</v>
      </c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</row>
    <row r="186" spans="1:52" x14ac:dyDescent="0.25">
      <c r="A186" s="339">
        <v>1936</v>
      </c>
      <c r="B186" s="210" t="s">
        <v>247</v>
      </c>
      <c r="C186" s="100">
        <v>1491.5100000000002</v>
      </c>
      <c r="D186" s="101">
        <v>1460.8000000000002</v>
      </c>
      <c r="E186" s="101">
        <v>1460.8000000000002</v>
      </c>
      <c r="F186" s="101" t="s">
        <v>220</v>
      </c>
      <c r="G186" s="103">
        <v>30.71</v>
      </c>
      <c r="H186" s="83"/>
      <c r="I186" s="339">
        <v>1936</v>
      </c>
      <c r="J186" s="210" t="s">
        <v>247</v>
      </c>
      <c r="K186" s="100">
        <v>6351.39</v>
      </c>
      <c r="L186" s="101">
        <v>4847.5600000000004</v>
      </c>
      <c r="M186" s="101">
        <v>683.68</v>
      </c>
      <c r="N186" s="101">
        <v>820.15</v>
      </c>
      <c r="O186" s="101" t="s">
        <v>220</v>
      </c>
      <c r="P186" s="103" t="s">
        <v>220</v>
      </c>
      <c r="Q186" s="83"/>
      <c r="R186" s="339">
        <v>1936</v>
      </c>
      <c r="S186" s="210" t="s">
        <v>247</v>
      </c>
      <c r="T186" s="107">
        <v>5</v>
      </c>
      <c r="U186" s="109">
        <v>6</v>
      </c>
      <c r="V186" s="109">
        <v>5</v>
      </c>
      <c r="W186" s="113">
        <v>5</v>
      </c>
      <c r="X186" s="83"/>
      <c r="Y186" s="339"/>
      <c r="Z186" s="210" t="s">
        <v>253</v>
      </c>
      <c r="AA186" s="107">
        <v>471.95</v>
      </c>
      <c r="AB186" s="109">
        <v>99.44</v>
      </c>
      <c r="AC186" s="109">
        <v>61.25</v>
      </c>
      <c r="AD186" s="109">
        <v>5.2971713105201825</v>
      </c>
      <c r="AE186" s="109">
        <v>7.0394207562349154</v>
      </c>
      <c r="AF186" s="113">
        <v>6.5306122448979593</v>
      </c>
      <c r="AG186" s="83"/>
      <c r="AH186" s="341"/>
      <c r="AI186" s="210" t="s">
        <v>232</v>
      </c>
      <c r="AJ186" s="111">
        <v>34.32</v>
      </c>
      <c r="AK186" s="280">
        <v>2.2690000000000001</v>
      </c>
      <c r="AL186" s="280">
        <v>11.13</v>
      </c>
      <c r="AM186" s="280">
        <v>175.9</v>
      </c>
      <c r="AN186" s="280">
        <v>2.9630000000000001</v>
      </c>
      <c r="AO186" s="280">
        <v>13.69</v>
      </c>
      <c r="AP186" s="131">
        <v>7</v>
      </c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</row>
    <row r="187" spans="1:52" x14ac:dyDescent="0.25">
      <c r="A187" s="339"/>
      <c r="B187" s="232" t="s">
        <v>250</v>
      </c>
      <c r="C187" s="118">
        <v>1495.8899999999999</v>
      </c>
      <c r="D187" s="119">
        <v>1480.11</v>
      </c>
      <c r="E187" s="119">
        <v>1480.11</v>
      </c>
      <c r="F187" s="119" t="s">
        <v>220</v>
      </c>
      <c r="G187" s="121">
        <v>15.780000000000001</v>
      </c>
      <c r="H187" s="83"/>
      <c r="I187" s="339"/>
      <c r="J187" s="232" t="s">
        <v>250</v>
      </c>
      <c r="K187" s="118">
        <v>6401.94</v>
      </c>
      <c r="L187" s="119">
        <v>4929.8999999999996</v>
      </c>
      <c r="M187" s="119">
        <v>485.85</v>
      </c>
      <c r="N187" s="119">
        <v>986.18999999999994</v>
      </c>
      <c r="O187" s="119" t="s">
        <v>220</v>
      </c>
      <c r="P187" s="121" t="s">
        <v>220</v>
      </c>
      <c r="Q187" s="83"/>
      <c r="R187" s="339"/>
      <c r="S187" s="232" t="s">
        <v>250</v>
      </c>
      <c r="T187" s="87">
        <v>5</v>
      </c>
      <c r="U187" s="123">
        <v>6</v>
      </c>
      <c r="V187" s="123">
        <v>5</v>
      </c>
      <c r="W187" s="88">
        <v>5</v>
      </c>
      <c r="X187" s="83"/>
      <c r="Y187" s="339"/>
      <c r="Z187" s="232" t="s">
        <v>245</v>
      </c>
      <c r="AA187" s="87">
        <v>470.19</v>
      </c>
      <c r="AB187" s="123">
        <v>99.5</v>
      </c>
      <c r="AC187" s="123">
        <v>60.29</v>
      </c>
      <c r="AD187" s="123">
        <v>5.3169995108360446</v>
      </c>
      <c r="AE187" s="123">
        <v>7.0351758793969852</v>
      </c>
      <c r="AF187" s="88">
        <v>6.6345994360590481</v>
      </c>
      <c r="AG187" s="83"/>
      <c r="AH187" s="341"/>
      <c r="AI187" s="232" t="s">
        <v>254</v>
      </c>
      <c r="AJ187" s="125">
        <v>34.14</v>
      </c>
      <c r="AK187" s="281">
        <v>2.2690000000000001</v>
      </c>
      <c r="AL187" s="281">
        <v>11.13</v>
      </c>
      <c r="AM187" s="281">
        <v>177.1</v>
      </c>
      <c r="AN187" s="281">
        <v>2.944</v>
      </c>
      <c r="AO187" s="281">
        <v>13.59</v>
      </c>
      <c r="AP187" s="133">
        <v>7</v>
      </c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</row>
    <row r="188" spans="1:52" x14ac:dyDescent="0.25">
      <c r="A188" s="339"/>
      <c r="B188" s="210" t="s">
        <v>232</v>
      </c>
      <c r="C188" s="100">
        <v>1502.6299999999999</v>
      </c>
      <c r="D188" s="101">
        <v>1490.08</v>
      </c>
      <c r="E188" s="101">
        <v>1490.08</v>
      </c>
      <c r="F188" s="101" t="s">
        <v>220</v>
      </c>
      <c r="G188" s="103">
        <v>12.549999999999999</v>
      </c>
      <c r="H188" s="83"/>
      <c r="I188" s="339"/>
      <c r="J188" s="210" t="s">
        <v>232</v>
      </c>
      <c r="K188" s="100">
        <v>6384.9599999999991</v>
      </c>
      <c r="L188" s="101">
        <v>4903.8999999999996</v>
      </c>
      <c r="M188" s="101">
        <v>565.03</v>
      </c>
      <c r="N188" s="101">
        <v>916.03</v>
      </c>
      <c r="O188" s="101" t="s">
        <v>220</v>
      </c>
      <c r="P188" s="103" t="s">
        <v>220</v>
      </c>
      <c r="Q188" s="83"/>
      <c r="R188" s="339"/>
      <c r="S188" s="210" t="s">
        <v>232</v>
      </c>
      <c r="T188" s="107">
        <v>5</v>
      </c>
      <c r="U188" s="109">
        <v>6</v>
      </c>
      <c r="V188" s="109">
        <v>5</v>
      </c>
      <c r="W188" s="113">
        <v>5</v>
      </c>
      <c r="X188" s="83"/>
      <c r="Y188" s="339"/>
      <c r="Z188" s="210" t="s">
        <v>249</v>
      </c>
      <c r="AA188" s="107">
        <v>466.18</v>
      </c>
      <c r="AB188" s="109">
        <v>99.9</v>
      </c>
      <c r="AC188" s="109">
        <v>59.33</v>
      </c>
      <c r="AD188" s="109">
        <v>5.3627354240851171</v>
      </c>
      <c r="AE188" s="109">
        <v>7.0070070070070063</v>
      </c>
      <c r="AF188" s="113">
        <v>6.7419517950446659</v>
      </c>
      <c r="AG188" s="83"/>
      <c r="AH188" s="341"/>
      <c r="AI188" s="210" t="s">
        <v>255</v>
      </c>
      <c r="AJ188" s="111">
        <v>34.06</v>
      </c>
      <c r="AK188" s="280">
        <v>2.2639999999999998</v>
      </c>
      <c r="AL188" s="280">
        <v>11.13</v>
      </c>
      <c r="AM188" s="280">
        <v>175.2</v>
      </c>
      <c r="AN188" s="280">
        <v>2.923</v>
      </c>
      <c r="AO188" s="280">
        <v>13.53</v>
      </c>
      <c r="AP188" s="131">
        <v>7</v>
      </c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</row>
    <row r="189" spans="1:52" x14ac:dyDescent="0.25">
      <c r="A189" s="339"/>
      <c r="B189" s="232" t="s">
        <v>254</v>
      </c>
      <c r="C189" s="118">
        <v>1507.86</v>
      </c>
      <c r="D189" s="119">
        <v>1497.1499999999999</v>
      </c>
      <c r="E189" s="119">
        <v>1497.1499999999999</v>
      </c>
      <c r="F189" s="119" t="s">
        <v>220</v>
      </c>
      <c r="G189" s="121">
        <v>10.709999999999999</v>
      </c>
      <c r="H189" s="83"/>
      <c r="I189" s="339"/>
      <c r="J189" s="232" t="s">
        <v>254</v>
      </c>
      <c r="K189" s="118">
        <v>6376.52</v>
      </c>
      <c r="L189" s="119">
        <v>4823.68</v>
      </c>
      <c r="M189" s="119">
        <v>605.87</v>
      </c>
      <c r="N189" s="119">
        <v>946.97</v>
      </c>
      <c r="O189" s="119" t="s">
        <v>220</v>
      </c>
      <c r="P189" s="121" t="s">
        <v>220</v>
      </c>
      <c r="Q189" s="83"/>
      <c r="R189" s="339"/>
      <c r="S189" s="232" t="s">
        <v>254</v>
      </c>
      <c r="T189" s="87">
        <v>5</v>
      </c>
      <c r="U189" s="123">
        <v>6</v>
      </c>
      <c r="V189" s="123">
        <v>5</v>
      </c>
      <c r="W189" s="88">
        <v>5</v>
      </c>
      <c r="X189" s="83"/>
      <c r="Y189" s="339">
        <v>1939</v>
      </c>
      <c r="Z189" s="232" t="s">
        <v>247</v>
      </c>
      <c r="AA189" s="87">
        <v>473.37</v>
      </c>
      <c r="AB189" s="123" t="s">
        <v>222</v>
      </c>
      <c r="AC189" s="123">
        <v>61.17</v>
      </c>
      <c r="AD189" s="123">
        <v>5.2812810275260365</v>
      </c>
      <c r="AE189" s="123" t="s">
        <v>222</v>
      </c>
      <c r="AF189" s="88">
        <v>6.5391531796632334</v>
      </c>
      <c r="AG189" s="83"/>
      <c r="AH189" s="341"/>
      <c r="AI189" s="232" t="s">
        <v>234</v>
      </c>
      <c r="AJ189" s="125">
        <v>34.090000000000003</v>
      </c>
      <c r="AK189" s="281">
        <v>2.2610000000000001</v>
      </c>
      <c r="AL189" s="281">
        <v>11.13</v>
      </c>
      <c r="AM189" s="281">
        <v>173.4</v>
      </c>
      <c r="AN189" s="281">
        <v>2.9529999999999998</v>
      </c>
      <c r="AO189" s="281">
        <v>13.17</v>
      </c>
      <c r="AP189" s="133">
        <v>7</v>
      </c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</row>
    <row r="190" spans="1:52" x14ac:dyDescent="0.25">
      <c r="A190" s="339"/>
      <c r="B190" s="210" t="s">
        <v>255</v>
      </c>
      <c r="C190" s="100">
        <v>1538.6200000000001</v>
      </c>
      <c r="D190" s="101">
        <v>1522.3500000000001</v>
      </c>
      <c r="E190" s="101">
        <v>1522.3500000000001</v>
      </c>
      <c r="F190" s="101" t="s">
        <v>220</v>
      </c>
      <c r="G190" s="103">
        <v>16.27</v>
      </c>
      <c r="H190" s="83"/>
      <c r="I190" s="339"/>
      <c r="J190" s="210" t="s">
        <v>255</v>
      </c>
      <c r="K190" s="100">
        <v>6468.8</v>
      </c>
      <c r="L190" s="101">
        <v>4843.5600000000004</v>
      </c>
      <c r="M190" s="101">
        <v>704.08</v>
      </c>
      <c r="N190" s="101">
        <v>921.16</v>
      </c>
      <c r="O190" s="101" t="s">
        <v>220</v>
      </c>
      <c r="P190" s="103" t="s">
        <v>220</v>
      </c>
      <c r="Q190" s="83"/>
      <c r="R190" s="339"/>
      <c r="S190" s="210" t="s">
        <v>255</v>
      </c>
      <c r="T190" s="107">
        <v>5</v>
      </c>
      <c r="U190" s="109">
        <v>6</v>
      </c>
      <c r="V190" s="109">
        <v>5</v>
      </c>
      <c r="W190" s="113">
        <v>5</v>
      </c>
      <c r="X190" s="83"/>
      <c r="Y190" s="339"/>
      <c r="Z190" s="210" t="s">
        <v>250</v>
      </c>
      <c r="AA190" s="107">
        <v>472.99</v>
      </c>
      <c r="AB190" s="109">
        <v>100.75</v>
      </c>
      <c r="AC190" s="109">
        <v>61</v>
      </c>
      <c r="AD190" s="109">
        <v>5.2855240068500393</v>
      </c>
      <c r="AE190" s="109">
        <v>6.9478908188585606</v>
      </c>
      <c r="AF190" s="113">
        <v>6.557377049180328</v>
      </c>
      <c r="AG190" s="83"/>
      <c r="AH190" s="341"/>
      <c r="AI190" s="210" t="s">
        <v>221</v>
      </c>
      <c r="AJ190" s="111">
        <v>34.020000000000003</v>
      </c>
      <c r="AK190" s="280">
        <v>2.254</v>
      </c>
      <c r="AL190" s="280">
        <v>11.13</v>
      </c>
      <c r="AM190" s="280">
        <v>172.7</v>
      </c>
      <c r="AN190" s="280">
        <v>2.9369999999999998</v>
      </c>
      <c r="AO190" s="280">
        <v>13.17</v>
      </c>
      <c r="AP190" s="131">
        <v>7</v>
      </c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</row>
    <row r="191" spans="1:52" x14ac:dyDescent="0.25">
      <c r="A191" s="339"/>
      <c r="B191" s="232" t="s">
        <v>234</v>
      </c>
      <c r="C191" s="118">
        <v>1547.99</v>
      </c>
      <c r="D191" s="119">
        <v>1530.8</v>
      </c>
      <c r="E191" s="119">
        <v>1530.8</v>
      </c>
      <c r="F191" s="119" t="s">
        <v>220</v>
      </c>
      <c r="G191" s="121">
        <v>17.190000000000001</v>
      </c>
      <c r="H191" s="83"/>
      <c r="I191" s="339"/>
      <c r="J191" s="232" t="s">
        <v>234</v>
      </c>
      <c r="K191" s="118">
        <v>6449.07</v>
      </c>
      <c r="L191" s="119">
        <v>4833.4799999999996</v>
      </c>
      <c r="M191" s="119">
        <v>718.57</v>
      </c>
      <c r="N191" s="119">
        <v>897.02</v>
      </c>
      <c r="O191" s="119" t="s">
        <v>220</v>
      </c>
      <c r="P191" s="121" t="s">
        <v>220</v>
      </c>
      <c r="Q191" s="83"/>
      <c r="R191" s="339"/>
      <c r="S191" s="232" t="s">
        <v>234</v>
      </c>
      <c r="T191" s="87">
        <v>5</v>
      </c>
      <c r="U191" s="123">
        <v>6</v>
      </c>
      <c r="V191" s="123">
        <v>5</v>
      </c>
      <c r="W191" s="88">
        <v>5</v>
      </c>
      <c r="X191" s="83"/>
      <c r="Y191" s="339"/>
      <c r="Z191" s="232" t="s">
        <v>232</v>
      </c>
      <c r="AA191" s="87">
        <v>473.42</v>
      </c>
      <c r="AB191" s="123">
        <v>101.91</v>
      </c>
      <c r="AC191" s="123">
        <v>62.17</v>
      </c>
      <c r="AD191" s="123">
        <v>5.2807232478560264</v>
      </c>
      <c r="AE191" s="123">
        <v>6.8688058090471991</v>
      </c>
      <c r="AF191" s="88">
        <v>6.4339713688274083</v>
      </c>
      <c r="AG191" s="83"/>
      <c r="AH191" s="341"/>
      <c r="AI191" s="232" t="s">
        <v>248</v>
      </c>
      <c r="AJ191" s="125">
        <v>33.619999999999997</v>
      </c>
      <c r="AK191" s="281">
        <v>2.25</v>
      </c>
      <c r="AL191" s="281">
        <v>11.13</v>
      </c>
      <c r="AM191" s="281">
        <v>171.7</v>
      </c>
      <c r="AN191" s="281">
        <v>2.9319999999999999</v>
      </c>
      <c r="AO191" s="281">
        <v>13.35</v>
      </c>
      <c r="AP191" s="133">
        <v>7</v>
      </c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</row>
    <row r="192" spans="1:52" x14ac:dyDescent="0.25">
      <c r="A192" s="339"/>
      <c r="B192" s="210" t="s">
        <v>221</v>
      </c>
      <c r="C192" s="100">
        <v>1538.19</v>
      </c>
      <c r="D192" s="101">
        <v>1531</v>
      </c>
      <c r="E192" s="101">
        <v>1531</v>
      </c>
      <c r="F192" s="101" t="s">
        <v>220</v>
      </c>
      <c r="G192" s="103">
        <v>7.19</v>
      </c>
      <c r="H192" s="83"/>
      <c r="I192" s="339"/>
      <c r="J192" s="210" t="s">
        <v>221</v>
      </c>
      <c r="K192" s="100">
        <v>6441.57</v>
      </c>
      <c r="L192" s="101">
        <v>4957.3999999999996</v>
      </c>
      <c r="M192" s="101">
        <v>632.04999999999995</v>
      </c>
      <c r="N192" s="101">
        <v>852.12</v>
      </c>
      <c r="O192" s="101" t="s">
        <v>220</v>
      </c>
      <c r="P192" s="103" t="s">
        <v>220</v>
      </c>
      <c r="Q192" s="83"/>
      <c r="R192" s="339"/>
      <c r="S192" s="210" t="s">
        <v>221</v>
      </c>
      <c r="T192" s="107">
        <v>5</v>
      </c>
      <c r="U192" s="109">
        <v>6</v>
      </c>
      <c r="V192" s="109">
        <v>5</v>
      </c>
      <c r="W192" s="113">
        <v>5</v>
      </c>
      <c r="X192" s="83"/>
      <c r="Y192" s="339"/>
      <c r="Z192" s="210" t="s">
        <v>254</v>
      </c>
      <c r="AA192" s="107">
        <v>452.64</v>
      </c>
      <c r="AB192" s="109">
        <v>99.45</v>
      </c>
      <c r="AC192" s="109">
        <v>59.75</v>
      </c>
      <c r="AD192" s="109">
        <v>5.5231530576175327</v>
      </c>
      <c r="AE192" s="109">
        <v>7.0387129210658621</v>
      </c>
      <c r="AF192" s="113">
        <v>6.6945606694560666</v>
      </c>
      <c r="AG192" s="83"/>
      <c r="AH192" s="341"/>
      <c r="AI192" s="210" t="s">
        <v>251</v>
      </c>
      <c r="AJ192" s="111">
        <v>33.54</v>
      </c>
      <c r="AK192" s="280">
        <v>2.25</v>
      </c>
      <c r="AL192" s="280">
        <v>11.13</v>
      </c>
      <c r="AM192" s="280">
        <v>168.8</v>
      </c>
      <c r="AN192" s="280">
        <v>2.9319999999999999</v>
      </c>
      <c r="AO192" s="280">
        <v>13.56</v>
      </c>
      <c r="AP192" s="131">
        <v>7</v>
      </c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</row>
    <row r="193" spans="1:52" x14ac:dyDescent="0.25">
      <c r="A193" s="339"/>
      <c r="B193" s="232" t="s">
        <v>248</v>
      </c>
      <c r="C193" s="118">
        <v>1545.83</v>
      </c>
      <c r="D193" s="119">
        <v>1531.24</v>
      </c>
      <c r="E193" s="119">
        <v>1531.24</v>
      </c>
      <c r="F193" s="119" t="s">
        <v>220</v>
      </c>
      <c r="G193" s="121">
        <v>14.59</v>
      </c>
      <c r="H193" s="83"/>
      <c r="I193" s="339"/>
      <c r="J193" s="232" t="s">
        <v>248</v>
      </c>
      <c r="K193" s="118">
        <v>6576.78</v>
      </c>
      <c r="L193" s="119">
        <v>5125.58</v>
      </c>
      <c r="M193" s="119">
        <v>620.16</v>
      </c>
      <c r="N193" s="119">
        <v>831.04</v>
      </c>
      <c r="O193" s="119" t="s">
        <v>220</v>
      </c>
      <c r="P193" s="121" t="s">
        <v>220</v>
      </c>
      <c r="Q193" s="83"/>
      <c r="R193" s="339"/>
      <c r="S193" s="232" t="s">
        <v>248</v>
      </c>
      <c r="T193" s="87">
        <v>5</v>
      </c>
      <c r="U193" s="123">
        <v>6</v>
      </c>
      <c r="V193" s="123">
        <v>5</v>
      </c>
      <c r="W193" s="88">
        <v>5</v>
      </c>
      <c r="X193" s="83"/>
      <c r="Y193" s="339"/>
      <c r="Z193" s="232" t="s">
        <v>255</v>
      </c>
      <c r="AA193" s="87">
        <v>454.12</v>
      </c>
      <c r="AB193" s="123">
        <v>100.5</v>
      </c>
      <c r="AC193" s="123">
        <v>60.83</v>
      </c>
      <c r="AD193" s="123">
        <v>5.5051528230423674</v>
      </c>
      <c r="AE193" s="123">
        <v>6.9651741293532341</v>
      </c>
      <c r="AF193" s="88">
        <v>6.5757027782344242</v>
      </c>
      <c r="AG193" s="83"/>
      <c r="AH193" s="341"/>
      <c r="AI193" s="232" t="s">
        <v>253</v>
      </c>
      <c r="AJ193" s="125">
        <v>33.82</v>
      </c>
      <c r="AK193" s="281">
        <v>2.2509999999999999</v>
      </c>
      <c r="AL193" s="281">
        <v>11.13</v>
      </c>
      <c r="AM193" s="281">
        <v>168.4</v>
      </c>
      <c r="AN193" s="281">
        <v>2.93</v>
      </c>
      <c r="AO193" s="281">
        <v>13.75</v>
      </c>
      <c r="AP193" s="133">
        <v>7</v>
      </c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</row>
    <row r="194" spans="1:52" x14ac:dyDescent="0.25">
      <c r="A194" s="339"/>
      <c r="B194" s="210" t="s">
        <v>251</v>
      </c>
      <c r="C194" s="100">
        <v>1552.8300000000002</v>
      </c>
      <c r="D194" s="101">
        <v>1552.8300000000002</v>
      </c>
      <c r="E194" s="101">
        <v>1552.8300000000002</v>
      </c>
      <c r="F194" s="101" t="s">
        <v>220</v>
      </c>
      <c r="G194" s="103" t="s">
        <v>220</v>
      </c>
      <c r="H194" s="83"/>
      <c r="I194" s="339"/>
      <c r="J194" s="210" t="s">
        <v>251</v>
      </c>
      <c r="K194" s="100">
        <v>6749.9699999999993</v>
      </c>
      <c r="L194" s="101">
        <v>5250.23</v>
      </c>
      <c r="M194" s="101">
        <v>738.83</v>
      </c>
      <c r="N194" s="101">
        <v>760.91</v>
      </c>
      <c r="O194" s="101" t="s">
        <v>220</v>
      </c>
      <c r="P194" s="103" t="s">
        <v>220</v>
      </c>
      <c r="Q194" s="83"/>
      <c r="R194" s="339"/>
      <c r="S194" s="210" t="s">
        <v>251</v>
      </c>
      <c r="T194" s="107">
        <v>5</v>
      </c>
      <c r="U194" s="109">
        <v>6</v>
      </c>
      <c r="V194" s="109">
        <v>5</v>
      </c>
      <c r="W194" s="113">
        <v>5</v>
      </c>
      <c r="X194" s="83"/>
      <c r="Y194" s="339"/>
      <c r="Z194" s="210" t="s">
        <v>234</v>
      </c>
      <c r="AA194" s="107">
        <v>466.35</v>
      </c>
      <c r="AB194" s="109">
        <v>100.14</v>
      </c>
      <c r="AC194" s="109">
        <v>62.31</v>
      </c>
      <c r="AD194" s="109">
        <v>5.3607805296451163</v>
      </c>
      <c r="AE194" s="109">
        <v>6.9902137008188534</v>
      </c>
      <c r="AF194" s="113">
        <v>6.4195153265928422</v>
      </c>
      <c r="AG194" s="83"/>
      <c r="AH194" s="341"/>
      <c r="AI194" s="210" t="s">
        <v>245</v>
      </c>
      <c r="AJ194" s="111">
        <v>34.130000000000003</v>
      </c>
      <c r="AK194" s="280">
        <v>2.2589999999999999</v>
      </c>
      <c r="AL194" s="280">
        <v>11.13</v>
      </c>
      <c r="AM194" s="280">
        <v>171.5</v>
      </c>
      <c r="AN194" s="280">
        <v>2.9340000000000002</v>
      </c>
      <c r="AO194" s="280">
        <v>13.79</v>
      </c>
      <c r="AP194" s="131">
        <v>7</v>
      </c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</row>
    <row r="195" spans="1:52" x14ac:dyDescent="0.25">
      <c r="A195" s="339"/>
      <c r="B195" s="232" t="s">
        <v>253</v>
      </c>
      <c r="C195" s="118">
        <v>1591.57</v>
      </c>
      <c r="D195" s="119">
        <v>1591.57</v>
      </c>
      <c r="E195" s="119">
        <v>1591.57</v>
      </c>
      <c r="F195" s="119" t="s">
        <v>220</v>
      </c>
      <c r="G195" s="121" t="s">
        <v>220</v>
      </c>
      <c r="H195" s="83"/>
      <c r="I195" s="339"/>
      <c r="J195" s="232" t="s">
        <v>253</v>
      </c>
      <c r="K195" s="118">
        <v>6819.11</v>
      </c>
      <c r="L195" s="119">
        <v>5311.4</v>
      </c>
      <c r="M195" s="119">
        <v>717.66</v>
      </c>
      <c r="N195" s="119">
        <v>790.05</v>
      </c>
      <c r="O195" s="119" t="s">
        <v>220</v>
      </c>
      <c r="P195" s="121" t="s">
        <v>220</v>
      </c>
      <c r="Q195" s="83"/>
      <c r="R195" s="339"/>
      <c r="S195" s="232" t="s">
        <v>253</v>
      </c>
      <c r="T195" s="87">
        <v>5</v>
      </c>
      <c r="U195" s="123">
        <v>6</v>
      </c>
      <c r="V195" s="123">
        <v>5</v>
      </c>
      <c r="W195" s="88">
        <v>5</v>
      </c>
      <c r="X195" s="83"/>
      <c r="Y195" s="339"/>
      <c r="Z195" s="232" t="s">
        <v>221</v>
      </c>
      <c r="AA195" s="87">
        <v>466.38</v>
      </c>
      <c r="AB195" s="123">
        <v>100.7</v>
      </c>
      <c r="AC195" s="123">
        <v>62.4</v>
      </c>
      <c r="AD195" s="123">
        <v>5.3604356962133881</v>
      </c>
      <c r="AE195" s="123">
        <v>6.9513406156901683</v>
      </c>
      <c r="AF195" s="88">
        <v>6.4102564102564106</v>
      </c>
      <c r="AG195" s="83"/>
      <c r="AH195" s="341"/>
      <c r="AI195" s="232" t="s">
        <v>249</v>
      </c>
      <c r="AJ195" s="125">
        <v>34.17</v>
      </c>
      <c r="AK195" s="281">
        <v>2.2639999999999998</v>
      </c>
      <c r="AL195" s="281">
        <v>11.12</v>
      </c>
      <c r="AM195" s="281">
        <v>170.2</v>
      </c>
      <c r="AN195" s="281">
        <v>2.9380000000000002</v>
      </c>
      <c r="AO195" s="281">
        <v>13.79</v>
      </c>
      <c r="AP195" s="133">
        <v>7</v>
      </c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</row>
    <row r="196" spans="1:52" x14ac:dyDescent="0.25">
      <c r="A196" s="339"/>
      <c r="B196" s="210" t="s">
        <v>245</v>
      </c>
      <c r="C196" s="100">
        <v>1598.81</v>
      </c>
      <c r="D196" s="101">
        <v>1598.81</v>
      </c>
      <c r="E196" s="101">
        <v>1598.81</v>
      </c>
      <c r="F196" s="101" t="s">
        <v>220</v>
      </c>
      <c r="G196" s="103" t="s">
        <v>220</v>
      </c>
      <c r="H196" s="83"/>
      <c r="I196" s="339"/>
      <c r="J196" s="210" t="s">
        <v>245</v>
      </c>
      <c r="K196" s="100">
        <v>6828.85</v>
      </c>
      <c r="L196" s="101">
        <v>5236.09</v>
      </c>
      <c r="M196" s="101">
        <v>840.64</v>
      </c>
      <c r="N196" s="101">
        <v>752.12</v>
      </c>
      <c r="O196" s="101" t="s">
        <v>220</v>
      </c>
      <c r="P196" s="103" t="s">
        <v>220</v>
      </c>
      <c r="Q196" s="83"/>
      <c r="R196" s="339"/>
      <c r="S196" s="210" t="s">
        <v>245</v>
      </c>
      <c r="T196" s="107">
        <v>5</v>
      </c>
      <c r="U196" s="109">
        <v>6</v>
      </c>
      <c r="V196" s="109">
        <v>5</v>
      </c>
      <c r="W196" s="113">
        <v>5</v>
      </c>
      <c r="X196" s="83"/>
      <c r="Y196" s="339"/>
      <c r="Z196" s="210" t="s">
        <v>248</v>
      </c>
      <c r="AA196" s="107">
        <v>463.51</v>
      </c>
      <c r="AB196" s="109">
        <v>100.56</v>
      </c>
      <c r="AC196" s="109">
        <v>60.75</v>
      </c>
      <c r="AD196" s="109">
        <v>5.3936268904662255</v>
      </c>
      <c r="AE196" s="109">
        <v>6.9610182975338102</v>
      </c>
      <c r="AF196" s="113">
        <v>6.5843621399176957</v>
      </c>
      <c r="AG196" s="83"/>
      <c r="AH196" s="341">
        <v>1935</v>
      </c>
      <c r="AI196" s="210" t="s">
        <v>247</v>
      </c>
      <c r="AJ196" s="111">
        <v>43.82</v>
      </c>
      <c r="AK196" s="280">
        <v>2.9020000000000001</v>
      </c>
      <c r="AL196" s="280">
        <v>14.24</v>
      </c>
      <c r="AM196" s="280">
        <v>215.8</v>
      </c>
      <c r="AN196" s="280">
        <v>3.76</v>
      </c>
      <c r="AO196" s="280">
        <v>17.63</v>
      </c>
      <c r="AP196" s="131">
        <v>7</v>
      </c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</row>
    <row r="197" spans="1:52" x14ac:dyDescent="0.25">
      <c r="A197" s="339"/>
      <c r="B197" s="232" t="s">
        <v>249</v>
      </c>
      <c r="C197" s="118">
        <v>1626.08</v>
      </c>
      <c r="D197" s="119">
        <v>1626.08</v>
      </c>
      <c r="E197" s="119">
        <v>1626.08</v>
      </c>
      <c r="F197" s="119" t="s">
        <v>220</v>
      </c>
      <c r="G197" s="121" t="s">
        <v>220</v>
      </c>
      <c r="H197" s="83"/>
      <c r="I197" s="339"/>
      <c r="J197" s="232" t="s">
        <v>249</v>
      </c>
      <c r="K197" s="118">
        <v>7037.7699999999995</v>
      </c>
      <c r="L197" s="119">
        <v>5408.53</v>
      </c>
      <c r="M197" s="119">
        <v>651.19000000000005</v>
      </c>
      <c r="N197" s="119">
        <v>978.05000000000007</v>
      </c>
      <c r="O197" s="119" t="s">
        <v>220</v>
      </c>
      <c r="P197" s="121" t="s">
        <v>220</v>
      </c>
      <c r="Q197" s="83"/>
      <c r="R197" s="339"/>
      <c r="S197" s="232" t="s">
        <v>249</v>
      </c>
      <c r="T197" s="87">
        <v>5</v>
      </c>
      <c r="U197" s="123">
        <v>6</v>
      </c>
      <c r="V197" s="123">
        <v>5</v>
      </c>
      <c r="W197" s="88">
        <v>5</v>
      </c>
      <c r="X197" s="83"/>
      <c r="Y197" s="339"/>
      <c r="Z197" s="232" t="s">
        <v>251</v>
      </c>
      <c r="AA197" s="87">
        <v>410.83</v>
      </c>
      <c r="AB197" s="123">
        <v>93.48</v>
      </c>
      <c r="AC197" s="123">
        <v>57.04</v>
      </c>
      <c r="AD197" s="123">
        <v>6.0852420709295822</v>
      </c>
      <c r="AE197" s="123">
        <v>7.4882327770646127</v>
      </c>
      <c r="AF197" s="88">
        <v>7.0126227208976157</v>
      </c>
      <c r="AG197" s="83"/>
      <c r="AH197" s="341"/>
      <c r="AI197" s="232" t="s">
        <v>250</v>
      </c>
      <c r="AJ197" s="125">
        <v>43.74</v>
      </c>
      <c r="AK197" s="281">
        <v>2.903</v>
      </c>
      <c r="AL197" s="281">
        <v>14.24</v>
      </c>
      <c r="AM197" s="281">
        <v>214.6</v>
      </c>
      <c r="AN197" s="281">
        <v>3.7330000000000001</v>
      </c>
      <c r="AO197" s="281">
        <v>17.63</v>
      </c>
      <c r="AP197" s="133">
        <v>7</v>
      </c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</row>
    <row r="198" spans="1:52" x14ac:dyDescent="0.25">
      <c r="A198" s="339">
        <v>1937</v>
      </c>
      <c r="B198" s="210" t="s">
        <v>247</v>
      </c>
      <c r="C198" s="100">
        <v>1631.58</v>
      </c>
      <c r="D198" s="101">
        <v>1631.58</v>
      </c>
      <c r="E198" s="101">
        <v>1631.58</v>
      </c>
      <c r="F198" s="101" t="s">
        <v>220</v>
      </c>
      <c r="G198" s="103" t="s">
        <v>220</v>
      </c>
      <c r="H198" s="83"/>
      <c r="I198" s="339">
        <v>1937</v>
      </c>
      <c r="J198" s="210" t="s">
        <v>247</v>
      </c>
      <c r="K198" s="100">
        <v>7187.86</v>
      </c>
      <c r="L198" s="101">
        <v>5292.48</v>
      </c>
      <c r="M198" s="101">
        <v>875.41</v>
      </c>
      <c r="N198" s="101">
        <v>1019.9699999999999</v>
      </c>
      <c r="O198" s="101" t="s">
        <v>220</v>
      </c>
      <c r="P198" s="103" t="s">
        <v>220</v>
      </c>
      <c r="Q198" s="83"/>
      <c r="R198" s="339">
        <v>1937</v>
      </c>
      <c r="S198" s="210" t="s">
        <v>247</v>
      </c>
      <c r="T198" s="107">
        <v>5</v>
      </c>
      <c r="U198" s="109">
        <v>6</v>
      </c>
      <c r="V198" s="109">
        <v>5</v>
      </c>
      <c r="W198" s="113">
        <v>5</v>
      </c>
      <c r="X198" s="83"/>
      <c r="Y198" s="339"/>
      <c r="Z198" s="210" t="s">
        <v>253</v>
      </c>
      <c r="AA198" s="107">
        <v>411.21</v>
      </c>
      <c r="AB198" s="109">
        <v>94.55</v>
      </c>
      <c r="AC198" s="109" t="s">
        <v>222</v>
      </c>
      <c r="AD198" s="109">
        <v>6.0796186863159942</v>
      </c>
      <c r="AE198" s="109">
        <v>7.4034902168164995</v>
      </c>
      <c r="AF198" s="113" t="s">
        <v>222</v>
      </c>
      <c r="AG198" s="83"/>
      <c r="AH198" s="341"/>
      <c r="AI198" s="210" t="s">
        <v>232</v>
      </c>
      <c r="AJ198" s="111">
        <v>43.51</v>
      </c>
      <c r="AK198" s="280">
        <v>2.9020000000000001</v>
      </c>
      <c r="AL198" s="280">
        <v>14.25</v>
      </c>
      <c r="AM198" s="280">
        <v>209</v>
      </c>
      <c r="AN198" s="280">
        <v>3.6549999999999998</v>
      </c>
      <c r="AO198" s="280">
        <v>17.64</v>
      </c>
      <c r="AP198" s="131">
        <v>7</v>
      </c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</row>
    <row r="199" spans="1:52" x14ac:dyDescent="0.25">
      <c r="A199" s="339"/>
      <c r="B199" s="232" t="s">
        <v>250</v>
      </c>
      <c r="C199" s="118">
        <v>1642.1699999999998</v>
      </c>
      <c r="D199" s="119">
        <v>1642.1699999999998</v>
      </c>
      <c r="E199" s="119">
        <v>1642.1699999999998</v>
      </c>
      <c r="F199" s="119" t="s">
        <v>220</v>
      </c>
      <c r="G199" s="121" t="s">
        <v>220</v>
      </c>
      <c r="H199" s="83"/>
      <c r="I199" s="339"/>
      <c r="J199" s="232" t="s">
        <v>250</v>
      </c>
      <c r="K199" s="118">
        <v>7255.83</v>
      </c>
      <c r="L199" s="119">
        <v>5346.54</v>
      </c>
      <c r="M199" s="119">
        <v>827.93</v>
      </c>
      <c r="N199" s="119">
        <v>1081.3599999999999</v>
      </c>
      <c r="O199" s="119" t="s">
        <v>220</v>
      </c>
      <c r="P199" s="121" t="s">
        <v>220</v>
      </c>
      <c r="Q199" s="83"/>
      <c r="R199" s="339"/>
      <c r="S199" s="232" t="s">
        <v>250</v>
      </c>
      <c r="T199" s="87">
        <v>5</v>
      </c>
      <c r="U199" s="123">
        <v>6</v>
      </c>
      <c r="V199" s="123">
        <v>5</v>
      </c>
      <c r="W199" s="88">
        <v>5</v>
      </c>
      <c r="X199" s="83"/>
      <c r="Y199" s="339"/>
      <c r="Z199" s="232" t="s">
        <v>245</v>
      </c>
      <c r="AA199" s="87">
        <v>436.62</v>
      </c>
      <c r="AB199" s="123">
        <v>99.83</v>
      </c>
      <c r="AC199" s="123" t="s">
        <v>222</v>
      </c>
      <c r="AD199" s="123">
        <v>5.7258027575466084</v>
      </c>
      <c r="AE199" s="123">
        <v>7.0119202644495644</v>
      </c>
      <c r="AF199" s="88" t="s">
        <v>222</v>
      </c>
      <c r="AG199" s="83"/>
      <c r="AH199" s="341"/>
      <c r="AI199" s="232" t="s">
        <v>254</v>
      </c>
      <c r="AJ199" s="125">
        <v>43.73</v>
      </c>
      <c r="AK199" s="281">
        <v>2.903</v>
      </c>
      <c r="AL199" s="281">
        <v>14.24</v>
      </c>
      <c r="AM199" s="281">
        <v>213</v>
      </c>
      <c r="AN199" s="281">
        <v>3.6469999999999998</v>
      </c>
      <c r="AO199" s="281">
        <v>17.63</v>
      </c>
      <c r="AP199" s="133">
        <v>7</v>
      </c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</row>
    <row r="200" spans="1:52" x14ac:dyDescent="0.25">
      <c r="A200" s="339"/>
      <c r="B200" s="210" t="s">
        <v>232</v>
      </c>
      <c r="C200" s="100">
        <v>1650.22</v>
      </c>
      <c r="D200" s="101">
        <v>1650.22</v>
      </c>
      <c r="E200" s="101">
        <v>1650.22</v>
      </c>
      <c r="F200" s="101" t="s">
        <v>220</v>
      </c>
      <c r="G200" s="103" t="s">
        <v>220</v>
      </c>
      <c r="H200" s="83"/>
      <c r="I200" s="339"/>
      <c r="J200" s="210" t="s">
        <v>232</v>
      </c>
      <c r="K200" s="100">
        <v>7361.25</v>
      </c>
      <c r="L200" s="101">
        <v>5381.58</v>
      </c>
      <c r="M200" s="101">
        <v>920.84</v>
      </c>
      <c r="N200" s="101">
        <v>1058.83</v>
      </c>
      <c r="O200" s="101" t="s">
        <v>220</v>
      </c>
      <c r="P200" s="103" t="s">
        <v>220</v>
      </c>
      <c r="Q200" s="83"/>
      <c r="R200" s="339"/>
      <c r="S200" s="210" t="s">
        <v>232</v>
      </c>
      <c r="T200" s="107">
        <v>5</v>
      </c>
      <c r="U200" s="109">
        <v>6</v>
      </c>
      <c r="V200" s="109">
        <v>5</v>
      </c>
      <c r="W200" s="113">
        <v>5</v>
      </c>
      <c r="X200" s="83"/>
      <c r="Y200" s="343"/>
      <c r="Z200" s="228" t="s">
        <v>249</v>
      </c>
      <c r="AA200" s="171">
        <v>425.32</v>
      </c>
      <c r="AB200" s="172">
        <v>98.12</v>
      </c>
      <c r="AC200" s="172">
        <v>53.5</v>
      </c>
      <c r="AD200" s="172">
        <v>5.8779272077494591</v>
      </c>
      <c r="AE200" s="172">
        <v>7.1341214838972684</v>
      </c>
      <c r="AF200" s="173">
        <v>7.4766355140186915</v>
      </c>
      <c r="AG200" s="83"/>
      <c r="AH200" s="341"/>
      <c r="AI200" s="210" t="s">
        <v>255</v>
      </c>
      <c r="AJ200" s="111">
        <v>43.78</v>
      </c>
      <c r="AK200" s="280">
        <v>2.903</v>
      </c>
      <c r="AL200" s="280">
        <v>14.24</v>
      </c>
      <c r="AM200" s="280">
        <v>215.3</v>
      </c>
      <c r="AN200" s="280">
        <v>3.6269999999999998</v>
      </c>
      <c r="AO200" s="280">
        <v>17.64</v>
      </c>
      <c r="AP200" s="131">
        <v>7</v>
      </c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</row>
    <row r="201" spans="1:52" ht="15" customHeight="1" x14ac:dyDescent="0.25">
      <c r="A201" s="339"/>
      <c r="B201" s="232" t="s">
        <v>254</v>
      </c>
      <c r="C201" s="118">
        <v>1663.19</v>
      </c>
      <c r="D201" s="119">
        <v>1663.19</v>
      </c>
      <c r="E201" s="119">
        <v>1663.19</v>
      </c>
      <c r="F201" s="119" t="s">
        <v>220</v>
      </c>
      <c r="G201" s="121" t="s">
        <v>220</v>
      </c>
      <c r="H201" s="83"/>
      <c r="I201" s="339"/>
      <c r="J201" s="232" t="s">
        <v>254</v>
      </c>
      <c r="K201" s="118">
        <v>7449.51</v>
      </c>
      <c r="L201" s="119">
        <v>5463.07</v>
      </c>
      <c r="M201" s="119">
        <v>972.5</v>
      </c>
      <c r="N201" s="119">
        <v>1013.94</v>
      </c>
      <c r="O201" s="119" t="s">
        <v>220</v>
      </c>
      <c r="P201" s="121" t="s">
        <v>220</v>
      </c>
      <c r="Q201" s="83"/>
      <c r="R201" s="339"/>
      <c r="S201" s="232" t="s">
        <v>254</v>
      </c>
      <c r="T201" s="87">
        <v>5</v>
      </c>
      <c r="U201" s="123">
        <v>6</v>
      </c>
      <c r="V201" s="123">
        <v>5</v>
      </c>
      <c r="W201" s="88">
        <v>5</v>
      </c>
      <c r="X201" s="83"/>
      <c r="Y201" s="346"/>
      <c r="Z201" s="346"/>
      <c r="AA201" s="346"/>
      <c r="AB201" s="346"/>
      <c r="AC201" s="346"/>
      <c r="AD201" s="346"/>
      <c r="AE201" s="346"/>
      <c r="AF201" s="346"/>
      <c r="AG201" s="83"/>
      <c r="AH201" s="341"/>
      <c r="AI201" s="232" t="s">
        <v>234</v>
      </c>
      <c r="AJ201" s="125">
        <v>43.41</v>
      </c>
      <c r="AK201" s="281">
        <v>2.8879999999999999</v>
      </c>
      <c r="AL201" s="281">
        <v>14.27</v>
      </c>
      <c r="AM201" s="281">
        <v>215.6</v>
      </c>
      <c r="AN201" s="281">
        <v>3.609</v>
      </c>
      <c r="AO201" s="281">
        <v>17.600000000000001</v>
      </c>
      <c r="AP201" s="133">
        <v>7</v>
      </c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</row>
    <row r="202" spans="1:52" x14ac:dyDescent="0.25">
      <c r="A202" s="339"/>
      <c r="B202" s="210" t="s">
        <v>255</v>
      </c>
      <c r="C202" s="100">
        <v>1669.22</v>
      </c>
      <c r="D202" s="101">
        <v>1669.22</v>
      </c>
      <c r="E202" s="101">
        <v>1669.22</v>
      </c>
      <c r="F202" s="101" t="s">
        <v>220</v>
      </c>
      <c r="G202" s="103" t="s">
        <v>220</v>
      </c>
      <c r="H202" s="83"/>
      <c r="I202" s="339"/>
      <c r="J202" s="210" t="s">
        <v>255</v>
      </c>
      <c r="K202" s="100">
        <v>7608.95</v>
      </c>
      <c r="L202" s="101">
        <v>5433.37</v>
      </c>
      <c r="M202" s="101">
        <v>1174.96</v>
      </c>
      <c r="N202" s="101">
        <v>1000.62</v>
      </c>
      <c r="O202" s="101" t="s">
        <v>220</v>
      </c>
      <c r="P202" s="103" t="s">
        <v>220</v>
      </c>
      <c r="Q202" s="83"/>
      <c r="R202" s="339"/>
      <c r="S202" s="210" t="s">
        <v>255</v>
      </c>
      <c r="T202" s="107">
        <v>5</v>
      </c>
      <c r="U202" s="109">
        <v>6</v>
      </c>
      <c r="V202" s="109">
        <v>5</v>
      </c>
      <c r="W202" s="113">
        <v>5</v>
      </c>
      <c r="X202" s="83"/>
      <c r="Y202" s="168"/>
      <c r="Z202" s="168"/>
      <c r="AA202" s="168"/>
      <c r="AB202" s="168"/>
      <c r="AC202" s="168"/>
      <c r="AD202" s="168"/>
      <c r="AE202" s="168"/>
      <c r="AF202" s="168"/>
      <c r="AG202" s="83"/>
      <c r="AH202" s="341"/>
      <c r="AI202" s="210" t="s">
        <v>221</v>
      </c>
      <c r="AJ202" s="111">
        <v>43.3</v>
      </c>
      <c r="AK202" s="280">
        <v>2.8879999999999999</v>
      </c>
      <c r="AL202" s="280">
        <v>14.27</v>
      </c>
      <c r="AM202" s="280">
        <v>216</v>
      </c>
      <c r="AN202" s="280">
        <v>3.589</v>
      </c>
      <c r="AO202" s="280">
        <v>17.57</v>
      </c>
      <c r="AP202" s="131">
        <v>7</v>
      </c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</row>
    <row r="203" spans="1:52" x14ac:dyDescent="0.25">
      <c r="A203" s="339"/>
      <c r="B203" s="232" t="s">
        <v>234</v>
      </c>
      <c r="C203" s="118">
        <v>1677.73</v>
      </c>
      <c r="D203" s="119">
        <v>1677.73</v>
      </c>
      <c r="E203" s="119">
        <v>1677.73</v>
      </c>
      <c r="F203" s="119" t="s">
        <v>220</v>
      </c>
      <c r="G203" s="121" t="s">
        <v>220</v>
      </c>
      <c r="H203" s="83"/>
      <c r="I203" s="339"/>
      <c r="J203" s="232" t="s">
        <v>234</v>
      </c>
      <c r="K203" s="118">
        <v>7689.8099999999995</v>
      </c>
      <c r="L203" s="119">
        <v>5474.16</v>
      </c>
      <c r="M203" s="119">
        <v>1197.6199999999999</v>
      </c>
      <c r="N203" s="119">
        <v>1018.03</v>
      </c>
      <c r="O203" s="119" t="s">
        <v>220</v>
      </c>
      <c r="P203" s="121" t="s">
        <v>220</v>
      </c>
      <c r="Q203" s="83"/>
      <c r="R203" s="339"/>
      <c r="S203" s="232" t="s">
        <v>234</v>
      </c>
      <c r="T203" s="87">
        <v>5</v>
      </c>
      <c r="U203" s="123">
        <v>6</v>
      </c>
      <c r="V203" s="123">
        <v>5</v>
      </c>
      <c r="W203" s="88">
        <v>5</v>
      </c>
      <c r="X203" s="83"/>
      <c r="Z203" s="83"/>
      <c r="AA203" s="83"/>
      <c r="AB203" s="83"/>
      <c r="AC203" s="83"/>
      <c r="AD203" s="83"/>
      <c r="AE203" s="83"/>
      <c r="AF203" s="83"/>
      <c r="AG203" s="83"/>
      <c r="AH203" s="341"/>
      <c r="AI203" s="232" t="s">
        <v>248</v>
      </c>
      <c r="AJ203" s="125">
        <v>43.33</v>
      </c>
      <c r="AK203" s="281">
        <v>2.891</v>
      </c>
      <c r="AL203" s="281">
        <v>14.27</v>
      </c>
      <c r="AM203" s="281">
        <v>216.8</v>
      </c>
      <c r="AN203" s="281">
        <v>3.5830000000000002</v>
      </c>
      <c r="AO203" s="281">
        <v>17.59</v>
      </c>
      <c r="AP203" s="133">
        <v>7</v>
      </c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</row>
    <row r="204" spans="1:52" x14ac:dyDescent="0.25">
      <c r="A204" s="339"/>
      <c r="B204" s="210" t="s">
        <v>221</v>
      </c>
      <c r="C204" s="100">
        <v>1686.05</v>
      </c>
      <c r="D204" s="101">
        <v>1686.05</v>
      </c>
      <c r="E204" s="101">
        <v>1686.05</v>
      </c>
      <c r="F204" s="101" t="s">
        <v>220</v>
      </c>
      <c r="G204" s="103" t="s">
        <v>220</v>
      </c>
      <c r="H204" s="83"/>
      <c r="I204" s="339"/>
      <c r="J204" s="210" t="s">
        <v>221</v>
      </c>
      <c r="K204" s="100">
        <v>7864.59</v>
      </c>
      <c r="L204" s="101">
        <v>5687.19</v>
      </c>
      <c r="M204" s="101">
        <v>1198.8800000000001</v>
      </c>
      <c r="N204" s="101">
        <v>978.52</v>
      </c>
      <c r="O204" s="101" t="s">
        <v>220</v>
      </c>
      <c r="P204" s="103" t="s">
        <v>220</v>
      </c>
      <c r="Q204" s="83"/>
      <c r="R204" s="339"/>
      <c r="S204" s="210" t="s">
        <v>221</v>
      </c>
      <c r="T204" s="107">
        <v>5</v>
      </c>
      <c r="U204" s="109">
        <v>6</v>
      </c>
      <c r="V204" s="109">
        <v>5</v>
      </c>
      <c r="W204" s="113">
        <v>5</v>
      </c>
      <c r="X204" s="83"/>
      <c r="Z204" s="148"/>
      <c r="AA204" s="148"/>
      <c r="AB204" s="148"/>
      <c r="AC204" s="148"/>
      <c r="AD204" s="148"/>
      <c r="AE204" s="148"/>
      <c r="AF204" s="83"/>
      <c r="AG204" s="83"/>
      <c r="AH204" s="341"/>
      <c r="AI204" s="210" t="s">
        <v>251</v>
      </c>
      <c r="AJ204" s="111">
        <v>43.63</v>
      </c>
      <c r="AK204" s="280">
        <v>2.8940000000000001</v>
      </c>
      <c r="AL204" s="280">
        <v>14.27</v>
      </c>
      <c r="AM204" s="280">
        <v>216.6</v>
      </c>
      <c r="AN204" s="280">
        <v>3.581</v>
      </c>
      <c r="AO204" s="280">
        <v>17.62</v>
      </c>
      <c r="AP204" s="131">
        <v>7</v>
      </c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</row>
    <row r="205" spans="1:52" x14ac:dyDescent="0.25">
      <c r="A205" s="339"/>
      <c r="B205" s="232" t="s">
        <v>248</v>
      </c>
      <c r="C205" s="118">
        <v>1692.01</v>
      </c>
      <c r="D205" s="119">
        <v>1692.01</v>
      </c>
      <c r="E205" s="119">
        <v>1692.01</v>
      </c>
      <c r="F205" s="119" t="s">
        <v>220</v>
      </c>
      <c r="G205" s="121" t="s">
        <v>220</v>
      </c>
      <c r="H205" s="83"/>
      <c r="I205" s="339"/>
      <c r="J205" s="232" t="s">
        <v>248</v>
      </c>
      <c r="K205" s="118">
        <v>7986.8300000000008</v>
      </c>
      <c r="L205" s="119">
        <v>5863.68</v>
      </c>
      <c r="M205" s="119">
        <v>1162.44</v>
      </c>
      <c r="N205" s="119">
        <v>960.71</v>
      </c>
      <c r="O205" s="119" t="s">
        <v>220</v>
      </c>
      <c r="P205" s="121" t="s">
        <v>220</v>
      </c>
      <c r="Q205" s="83"/>
      <c r="R205" s="339"/>
      <c r="S205" s="232" t="s">
        <v>248</v>
      </c>
      <c r="T205" s="87">
        <v>5</v>
      </c>
      <c r="U205" s="123">
        <v>6</v>
      </c>
      <c r="V205" s="123">
        <v>5</v>
      </c>
      <c r="W205" s="88">
        <v>5</v>
      </c>
      <c r="X205" s="83"/>
      <c r="Z205" s="49"/>
      <c r="AA205" s="148"/>
      <c r="AB205" s="148"/>
      <c r="AC205" s="148"/>
      <c r="AD205" s="148"/>
      <c r="AE205" s="148"/>
      <c r="AF205" s="83"/>
      <c r="AG205" s="83"/>
      <c r="AH205" s="341"/>
      <c r="AI205" s="232" t="s">
        <v>253</v>
      </c>
      <c r="AJ205" s="125">
        <v>43.59</v>
      </c>
      <c r="AK205" s="281">
        <v>2.891</v>
      </c>
      <c r="AL205" s="281">
        <v>14.27</v>
      </c>
      <c r="AM205" s="281">
        <v>215.3</v>
      </c>
      <c r="AN205" s="281">
        <v>3.5670000000000002</v>
      </c>
      <c r="AO205" s="281">
        <v>17.62</v>
      </c>
      <c r="AP205" s="133">
        <v>7</v>
      </c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</row>
    <row r="206" spans="1:52" x14ac:dyDescent="0.25">
      <c r="A206" s="339"/>
      <c r="B206" s="210" t="s">
        <v>251</v>
      </c>
      <c r="C206" s="100">
        <v>1704.2</v>
      </c>
      <c r="D206" s="101">
        <v>1704.2</v>
      </c>
      <c r="E206" s="101">
        <v>1704.2</v>
      </c>
      <c r="F206" s="101" t="s">
        <v>220</v>
      </c>
      <c r="G206" s="103" t="s">
        <v>220</v>
      </c>
      <c r="H206" s="83"/>
      <c r="I206" s="339"/>
      <c r="J206" s="210" t="s">
        <v>251</v>
      </c>
      <c r="K206" s="100">
        <v>8199.27</v>
      </c>
      <c r="L206" s="101">
        <v>5842.6</v>
      </c>
      <c r="M206" s="101">
        <v>1338.15</v>
      </c>
      <c r="N206" s="101">
        <v>1018.52</v>
      </c>
      <c r="O206" s="101" t="s">
        <v>220</v>
      </c>
      <c r="P206" s="103" t="s">
        <v>220</v>
      </c>
      <c r="Q206" s="83"/>
      <c r="R206" s="339"/>
      <c r="S206" s="210" t="s">
        <v>251</v>
      </c>
      <c r="T206" s="107">
        <v>5</v>
      </c>
      <c r="U206" s="109">
        <v>6</v>
      </c>
      <c r="V206" s="109">
        <v>5</v>
      </c>
      <c r="W206" s="113">
        <v>5</v>
      </c>
      <c r="X206" s="83"/>
      <c r="Z206" s="148"/>
      <c r="AA206" s="148"/>
      <c r="AB206" s="148"/>
      <c r="AC206" s="148"/>
      <c r="AD206" s="148"/>
      <c r="AE206" s="148"/>
      <c r="AF206" s="83"/>
      <c r="AG206" s="83"/>
      <c r="AH206" s="341"/>
      <c r="AI206" s="210" t="s">
        <v>245</v>
      </c>
      <c r="AJ206" s="111">
        <v>43.69</v>
      </c>
      <c r="AK206" s="280">
        <v>2.8959999999999999</v>
      </c>
      <c r="AL206" s="280">
        <v>14.26</v>
      </c>
      <c r="AM206" s="280">
        <v>215.5</v>
      </c>
      <c r="AN206" s="280">
        <v>3.56</v>
      </c>
      <c r="AO206" s="280">
        <v>17.63</v>
      </c>
      <c r="AP206" s="131">
        <v>7</v>
      </c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</row>
    <row r="207" spans="1:52" x14ac:dyDescent="0.25">
      <c r="A207" s="339"/>
      <c r="B207" s="232" t="s">
        <v>253</v>
      </c>
      <c r="C207" s="118">
        <v>1748.63</v>
      </c>
      <c r="D207" s="119">
        <v>1748.63</v>
      </c>
      <c r="E207" s="119">
        <v>1748.63</v>
      </c>
      <c r="F207" s="119" t="s">
        <v>220</v>
      </c>
      <c r="G207" s="121" t="s">
        <v>220</v>
      </c>
      <c r="H207" s="83"/>
      <c r="I207" s="339"/>
      <c r="J207" s="232" t="s">
        <v>253</v>
      </c>
      <c r="K207" s="118">
        <v>8279.75</v>
      </c>
      <c r="L207" s="119">
        <v>5856.74</v>
      </c>
      <c r="M207" s="119">
        <v>1401.57</v>
      </c>
      <c r="N207" s="119">
        <v>1021.44</v>
      </c>
      <c r="O207" s="119" t="s">
        <v>220</v>
      </c>
      <c r="P207" s="121" t="s">
        <v>220</v>
      </c>
      <c r="Q207" s="83"/>
      <c r="R207" s="339"/>
      <c r="S207" s="232" t="s">
        <v>253</v>
      </c>
      <c r="T207" s="87">
        <v>5</v>
      </c>
      <c r="U207" s="123">
        <v>6</v>
      </c>
      <c r="V207" s="123">
        <v>5</v>
      </c>
      <c r="W207" s="88">
        <v>5</v>
      </c>
      <c r="X207" s="83"/>
      <c r="Z207" s="148"/>
      <c r="AA207" s="148"/>
      <c r="AB207" s="148"/>
      <c r="AC207" s="148"/>
      <c r="AD207" s="148"/>
      <c r="AE207" s="148"/>
      <c r="AF207" s="83"/>
      <c r="AG207" s="83"/>
      <c r="AH207" s="341"/>
      <c r="AI207" s="232" t="s">
        <v>249</v>
      </c>
      <c r="AJ207" s="125">
        <v>43.67</v>
      </c>
      <c r="AK207" s="281">
        <v>2.899</v>
      </c>
      <c r="AL207" s="281">
        <v>14.25</v>
      </c>
      <c r="AM207" s="281">
        <v>216.6</v>
      </c>
      <c r="AN207" s="281">
        <v>3.5539999999999998</v>
      </c>
      <c r="AO207" s="281">
        <v>17.72</v>
      </c>
      <c r="AP207" s="133">
        <v>7</v>
      </c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</row>
    <row r="208" spans="1:52" x14ac:dyDescent="0.25">
      <c r="A208" s="339"/>
      <c r="B208" s="210" t="s">
        <v>245</v>
      </c>
      <c r="C208" s="100">
        <v>1758.3200000000002</v>
      </c>
      <c r="D208" s="101">
        <v>1758.3200000000002</v>
      </c>
      <c r="E208" s="101">
        <v>1758.3200000000002</v>
      </c>
      <c r="F208" s="101" t="s">
        <v>220</v>
      </c>
      <c r="G208" s="103" t="s">
        <v>220</v>
      </c>
      <c r="H208" s="83"/>
      <c r="I208" s="339"/>
      <c r="J208" s="210" t="s">
        <v>245</v>
      </c>
      <c r="K208" s="100">
        <v>8268.34</v>
      </c>
      <c r="L208" s="101">
        <v>5753.29</v>
      </c>
      <c r="M208" s="101">
        <v>1496.55</v>
      </c>
      <c r="N208" s="101">
        <v>1018.5</v>
      </c>
      <c r="O208" s="101" t="s">
        <v>220</v>
      </c>
      <c r="P208" s="103" t="s">
        <v>220</v>
      </c>
      <c r="Q208" s="83"/>
      <c r="R208" s="339"/>
      <c r="S208" s="210" t="s">
        <v>245</v>
      </c>
      <c r="T208" s="107">
        <v>5</v>
      </c>
      <c r="U208" s="109">
        <v>6</v>
      </c>
      <c r="V208" s="109">
        <v>5</v>
      </c>
      <c r="W208" s="113">
        <v>5</v>
      </c>
      <c r="X208" s="83"/>
      <c r="Z208" s="83"/>
      <c r="AA208" s="83"/>
      <c r="AB208" s="83"/>
      <c r="AC208" s="83"/>
      <c r="AD208" s="83"/>
      <c r="AE208" s="83" t="s">
        <v>238</v>
      </c>
      <c r="AF208" s="83"/>
      <c r="AG208" s="148"/>
      <c r="AH208" s="341">
        <v>1936</v>
      </c>
      <c r="AI208" s="210" t="s">
        <v>247</v>
      </c>
      <c r="AJ208" s="111">
        <v>43.4</v>
      </c>
      <c r="AK208" s="280">
        <v>2.8959999999999999</v>
      </c>
      <c r="AL208" s="280">
        <v>14.27</v>
      </c>
      <c r="AM208" s="280">
        <v>216.8</v>
      </c>
      <c r="AN208" s="280" t="s">
        <v>220</v>
      </c>
      <c r="AO208" s="280">
        <v>17.63</v>
      </c>
      <c r="AP208" s="131">
        <v>7</v>
      </c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</row>
    <row r="209" spans="1:52" x14ac:dyDescent="0.25">
      <c r="A209" s="339"/>
      <c r="B209" s="232" t="s">
        <v>249</v>
      </c>
      <c r="C209" s="118">
        <v>1709.06</v>
      </c>
      <c r="D209" s="119">
        <v>1709.06</v>
      </c>
      <c r="E209" s="119">
        <v>1709.06</v>
      </c>
      <c r="F209" s="119" t="s">
        <v>220</v>
      </c>
      <c r="G209" s="121" t="s">
        <v>220</v>
      </c>
      <c r="H209" s="83"/>
      <c r="I209" s="339"/>
      <c r="J209" s="232" t="s">
        <v>249</v>
      </c>
      <c r="K209" s="118">
        <v>8287.6299999999992</v>
      </c>
      <c r="L209" s="119">
        <v>5834.07</v>
      </c>
      <c r="M209" s="119">
        <v>1390.59</v>
      </c>
      <c r="N209" s="119">
        <v>1062.97</v>
      </c>
      <c r="O209" s="119" t="s">
        <v>220</v>
      </c>
      <c r="P209" s="121" t="s">
        <v>220</v>
      </c>
      <c r="Q209" s="83"/>
      <c r="R209" s="339"/>
      <c r="S209" s="232" t="s">
        <v>249</v>
      </c>
      <c r="T209" s="87">
        <v>5</v>
      </c>
      <c r="U209" s="123">
        <v>6</v>
      </c>
      <c r="V209" s="123">
        <v>5</v>
      </c>
      <c r="W209" s="88">
        <v>5</v>
      </c>
      <c r="Z209" s="83"/>
      <c r="AA209" s="83"/>
      <c r="AB209" s="83"/>
      <c r="AC209" s="83"/>
      <c r="AD209" s="83"/>
      <c r="AE209" s="83"/>
      <c r="AF209" s="83"/>
      <c r="AG209" s="347"/>
      <c r="AH209" s="341"/>
      <c r="AI209" s="232" t="s">
        <v>250</v>
      </c>
      <c r="AJ209" s="125">
        <v>42.93</v>
      </c>
      <c r="AK209" s="281">
        <v>2.887</v>
      </c>
      <c r="AL209" s="281">
        <v>14.27</v>
      </c>
      <c r="AM209" s="281">
        <v>216.1</v>
      </c>
      <c r="AN209" s="281" t="s">
        <v>220</v>
      </c>
      <c r="AO209" s="281">
        <v>17.579999999999998</v>
      </c>
      <c r="AP209" s="133">
        <v>7</v>
      </c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</row>
    <row r="210" spans="1:52" x14ac:dyDescent="0.25">
      <c r="A210" s="339">
        <v>1938</v>
      </c>
      <c r="B210" s="210" t="s">
        <v>247</v>
      </c>
      <c r="C210" s="100">
        <v>1718.99</v>
      </c>
      <c r="D210" s="101">
        <v>1718.99</v>
      </c>
      <c r="E210" s="101">
        <v>1718.99</v>
      </c>
      <c r="F210" s="101" t="s">
        <v>220</v>
      </c>
      <c r="G210" s="103" t="s">
        <v>220</v>
      </c>
      <c r="H210" s="83"/>
      <c r="I210" s="339">
        <v>1938</v>
      </c>
      <c r="J210" s="210" t="s">
        <v>247</v>
      </c>
      <c r="K210" s="100">
        <v>8334.59</v>
      </c>
      <c r="L210" s="101">
        <v>5673.36</v>
      </c>
      <c r="M210" s="101">
        <v>1490.28</v>
      </c>
      <c r="N210" s="101">
        <v>1170.9499999999998</v>
      </c>
      <c r="O210" s="101" t="s">
        <v>220</v>
      </c>
      <c r="P210" s="103" t="s">
        <v>220</v>
      </c>
      <c r="Q210" s="83"/>
      <c r="R210" s="339">
        <v>1938</v>
      </c>
      <c r="S210" s="210" t="s">
        <v>247</v>
      </c>
      <c r="T210" s="107">
        <v>5</v>
      </c>
      <c r="U210" s="109">
        <v>6</v>
      </c>
      <c r="V210" s="109">
        <v>5</v>
      </c>
      <c r="W210" s="113">
        <v>5</v>
      </c>
      <c r="Z210" s="83"/>
      <c r="AA210" s="83"/>
      <c r="AB210" s="83"/>
      <c r="AC210" s="83"/>
      <c r="AD210" s="83"/>
      <c r="AE210" s="83"/>
      <c r="AF210" s="83"/>
      <c r="AG210" s="347"/>
      <c r="AH210" s="341"/>
      <c r="AI210" s="210" t="s">
        <v>232</v>
      </c>
      <c r="AJ210" s="111">
        <v>43.18</v>
      </c>
      <c r="AK210" s="280">
        <v>2.8849999999999998</v>
      </c>
      <c r="AL210" s="280">
        <v>14.27</v>
      </c>
      <c r="AM210" s="280">
        <v>216.2</v>
      </c>
      <c r="AN210" s="280" t="s">
        <v>220</v>
      </c>
      <c r="AO210" s="280">
        <v>17.57</v>
      </c>
      <c r="AP210" s="131">
        <v>7</v>
      </c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</row>
    <row r="211" spans="1:52" x14ac:dyDescent="0.25">
      <c r="A211" s="339"/>
      <c r="B211" s="232" t="s">
        <v>250</v>
      </c>
      <c r="C211" s="118">
        <v>1725.35</v>
      </c>
      <c r="D211" s="119">
        <v>1725.35</v>
      </c>
      <c r="E211" s="119">
        <v>1725.35</v>
      </c>
      <c r="F211" s="119" t="s">
        <v>220</v>
      </c>
      <c r="G211" s="121" t="s">
        <v>220</v>
      </c>
      <c r="H211" s="83"/>
      <c r="I211" s="339"/>
      <c r="J211" s="232" t="s">
        <v>250</v>
      </c>
      <c r="K211" s="118">
        <v>8422.15</v>
      </c>
      <c r="L211" s="119">
        <v>5697.2</v>
      </c>
      <c r="M211" s="119">
        <v>1508.17</v>
      </c>
      <c r="N211" s="119">
        <v>1216.78</v>
      </c>
      <c r="O211" s="119" t="s">
        <v>220</v>
      </c>
      <c r="P211" s="121" t="s">
        <v>220</v>
      </c>
      <c r="Q211" s="83"/>
      <c r="R211" s="339"/>
      <c r="S211" s="232" t="s">
        <v>250</v>
      </c>
      <c r="T211" s="87">
        <v>5</v>
      </c>
      <c r="U211" s="123">
        <v>6</v>
      </c>
      <c r="V211" s="123">
        <v>5</v>
      </c>
      <c r="W211" s="88">
        <v>5</v>
      </c>
      <c r="Z211" s="83"/>
      <c r="AA211" s="83"/>
      <c r="AB211" s="83"/>
      <c r="AC211" s="83"/>
      <c r="AD211" s="83"/>
      <c r="AE211" s="83"/>
      <c r="AF211" s="83"/>
      <c r="AG211" s="347"/>
      <c r="AH211" s="341"/>
      <c r="AI211" s="232" t="s">
        <v>254</v>
      </c>
      <c r="AJ211" s="125">
        <v>43.53</v>
      </c>
      <c r="AK211" s="281">
        <v>2.8879999999999999</v>
      </c>
      <c r="AL211" s="281">
        <v>14.27</v>
      </c>
      <c r="AM211" s="281">
        <v>216.6</v>
      </c>
      <c r="AN211" s="281" t="s">
        <v>220</v>
      </c>
      <c r="AO211" s="281">
        <v>17.61</v>
      </c>
      <c r="AP211" s="133">
        <v>7</v>
      </c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</row>
    <row r="212" spans="1:52" x14ac:dyDescent="0.25">
      <c r="A212" s="339"/>
      <c r="B212" s="210" t="s">
        <v>232</v>
      </c>
      <c r="C212" s="100">
        <v>1782.1200000000001</v>
      </c>
      <c r="D212" s="101">
        <v>1782.1200000000001</v>
      </c>
      <c r="E212" s="101">
        <v>1782.1200000000001</v>
      </c>
      <c r="F212" s="101" t="s">
        <v>220</v>
      </c>
      <c r="G212" s="103" t="s">
        <v>220</v>
      </c>
      <c r="H212" s="83"/>
      <c r="I212" s="339"/>
      <c r="J212" s="210" t="s">
        <v>232</v>
      </c>
      <c r="K212" s="100">
        <v>8471.69</v>
      </c>
      <c r="L212" s="101">
        <v>5864.52</v>
      </c>
      <c r="M212" s="101">
        <v>1499.01</v>
      </c>
      <c r="N212" s="101">
        <v>1108.1600000000001</v>
      </c>
      <c r="O212" s="101" t="s">
        <v>220</v>
      </c>
      <c r="P212" s="103" t="s">
        <v>220</v>
      </c>
      <c r="Q212" s="83"/>
      <c r="R212" s="339"/>
      <c r="S212" s="210" t="s">
        <v>232</v>
      </c>
      <c r="T212" s="107">
        <v>5</v>
      </c>
      <c r="U212" s="109">
        <v>6</v>
      </c>
      <c r="V212" s="109">
        <v>5</v>
      </c>
      <c r="W212" s="113">
        <v>5</v>
      </c>
      <c r="X212" s="83"/>
      <c r="Z212" s="83"/>
      <c r="AA212" s="83"/>
      <c r="AB212" s="83"/>
      <c r="AC212" s="83"/>
      <c r="AD212" s="83"/>
      <c r="AE212" s="83"/>
      <c r="AF212" s="83"/>
      <c r="AG212" s="148"/>
      <c r="AH212" s="341"/>
      <c r="AI212" s="210" t="s">
        <v>255</v>
      </c>
      <c r="AJ212" s="111">
        <v>43.81</v>
      </c>
      <c r="AK212" s="280">
        <v>2.9039999999999999</v>
      </c>
      <c r="AL212" s="280">
        <v>14.27</v>
      </c>
      <c r="AM212" s="280">
        <v>219.1</v>
      </c>
      <c r="AN212" s="280" t="s">
        <v>220</v>
      </c>
      <c r="AO212" s="280">
        <v>17.63</v>
      </c>
      <c r="AP212" s="131">
        <v>7</v>
      </c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</row>
    <row r="213" spans="1:52" x14ac:dyDescent="0.25">
      <c r="A213" s="339"/>
      <c r="B213" s="232" t="s">
        <v>254</v>
      </c>
      <c r="C213" s="118">
        <v>1824.39</v>
      </c>
      <c r="D213" s="119">
        <v>1824.39</v>
      </c>
      <c r="E213" s="119">
        <v>1824.39</v>
      </c>
      <c r="F213" s="119" t="s">
        <v>220</v>
      </c>
      <c r="G213" s="121" t="s">
        <v>220</v>
      </c>
      <c r="H213" s="83"/>
      <c r="I213" s="339"/>
      <c r="J213" s="232" t="s">
        <v>254</v>
      </c>
      <c r="K213" s="118">
        <v>8547.0500000000011</v>
      </c>
      <c r="L213" s="119">
        <v>5897.8</v>
      </c>
      <c r="M213" s="119">
        <v>1453.55</v>
      </c>
      <c r="N213" s="119">
        <v>1195.7</v>
      </c>
      <c r="O213" s="119" t="s">
        <v>220</v>
      </c>
      <c r="P213" s="121" t="s">
        <v>220</v>
      </c>
      <c r="Q213" s="83"/>
      <c r="R213" s="339"/>
      <c r="S213" s="232" t="s">
        <v>254</v>
      </c>
      <c r="T213" s="87">
        <v>5</v>
      </c>
      <c r="U213" s="123">
        <v>6</v>
      </c>
      <c r="V213" s="123">
        <v>5</v>
      </c>
      <c r="W213" s="88">
        <v>5</v>
      </c>
      <c r="X213" s="83"/>
      <c r="AG213" s="83"/>
      <c r="AH213" s="341"/>
      <c r="AI213" s="232" t="s">
        <v>234</v>
      </c>
      <c r="AJ213" s="125">
        <v>43.76</v>
      </c>
      <c r="AK213" s="281">
        <v>2.903</v>
      </c>
      <c r="AL213" s="281">
        <v>14.27</v>
      </c>
      <c r="AM213" s="281">
        <v>221.1</v>
      </c>
      <c r="AN213" s="281" t="s">
        <v>220</v>
      </c>
      <c r="AO213" s="281">
        <v>17.62</v>
      </c>
      <c r="AP213" s="133">
        <v>7</v>
      </c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</row>
    <row r="214" spans="1:52" x14ac:dyDescent="0.25">
      <c r="A214" s="339"/>
      <c r="B214" s="210" t="s">
        <v>255</v>
      </c>
      <c r="C214" s="100">
        <v>1827.64</v>
      </c>
      <c r="D214" s="101">
        <v>1827.64</v>
      </c>
      <c r="E214" s="101">
        <v>1827.64</v>
      </c>
      <c r="F214" s="101" t="s">
        <v>220</v>
      </c>
      <c r="G214" s="103" t="s">
        <v>220</v>
      </c>
      <c r="H214" s="83"/>
      <c r="I214" s="339"/>
      <c r="J214" s="210" t="s">
        <v>255</v>
      </c>
      <c r="K214" s="100">
        <v>8487.91</v>
      </c>
      <c r="L214" s="101">
        <v>5984.89</v>
      </c>
      <c r="M214" s="101">
        <v>1379.54</v>
      </c>
      <c r="N214" s="101">
        <v>1123.48</v>
      </c>
      <c r="O214" s="101" t="s">
        <v>220</v>
      </c>
      <c r="P214" s="103" t="s">
        <v>220</v>
      </c>
      <c r="Q214" s="83"/>
      <c r="R214" s="339"/>
      <c r="S214" s="210" t="s">
        <v>255</v>
      </c>
      <c r="T214" s="107">
        <v>5</v>
      </c>
      <c r="U214" s="109">
        <v>6</v>
      </c>
      <c r="V214" s="109">
        <v>5</v>
      </c>
      <c r="W214" s="113">
        <v>5</v>
      </c>
      <c r="X214" s="83"/>
      <c r="AG214" s="83"/>
      <c r="AH214" s="341"/>
      <c r="AI214" s="210" t="s">
        <v>221</v>
      </c>
      <c r="AJ214" s="111">
        <v>43.34</v>
      </c>
      <c r="AK214" s="280">
        <v>2.8879999999999999</v>
      </c>
      <c r="AL214" s="280">
        <v>14.27</v>
      </c>
      <c r="AM214" s="280">
        <v>219.1</v>
      </c>
      <c r="AN214" s="280" t="s">
        <v>220</v>
      </c>
      <c r="AO214" s="280">
        <v>17.579999999999998</v>
      </c>
      <c r="AP214" s="131">
        <v>7</v>
      </c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</row>
    <row r="215" spans="1:52" x14ac:dyDescent="0.25">
      <c r="A215" s="339"/>
      <c r="B215" s="232" t="s">
        <v>234</v>
      </c>
      <c r="C215" s="118">
        <v>1833.71</v>
      </c>
      <c r="D215" s="119">
        <v>1833.71</v>
      </c>
      <c r="E215" s="119">
        <v>1833.71</v>
      </c>
      <c r="F215" s="119" t="s">
        <v>220</v>
      </c>
      <c r="G215" s="121" t="s">
        <v>220</v>
      </c>
      <c r="H215" s="83"/>
      <c r="I215" s="339"/>
      <c r="J215" s="232" t="s">
        <v>234</v>
      </c>
      <c r="K215" s="118">
        <v>8454.76</v>
      </c>
      <c r="L215" s="119">
        <v>6036.38</v>
      </c>
      <c r="M215" s="119">
        <v>1236.72</v>
      </c>
      <c r="N215" s="119">
        <v>1181.6600000000001</v>
      </c>
      <c r="O215" s="119" t="s">
        <v>220</v>
      </c>
      <c r="P215" s="121" t="s">
        <v>220</v>
      </c>
      <c r="Q215" s="83"/>
      <c r="R215" s="339"/>
      <c r="S215" s="232" t="s">
        <v>234</v>
      </c>
      <c r="T215" s="87">
        <v>5</v>
      </c>
      <c r="U215" s="123">
        <v>6</v>
      </c>
      <c r="V215" s="123">
        <v>5</v>
      </c>
      <c r="W215" s="88">
        <v>5</v>
      </c>
      <c r="X215" s="83"/>
      <c r="AG215" s="83"/>
      <c r="AH215" s="341"/>
      <c r="AI215" s="232" t="s">
        <v>248</v>
      </c>
      <c r="AJ215" s="125">
        <v>43.51</v>
      </c>
      <c r="AK215" s="281">
        <v>2.8839999999999999</v>
      </c>
      <c r="AL215" s="281">
        <v>14.27</v>
      </c>
      <c r="AM215" s="281">
        <v>220.1</v>
      </c>
      <c r="AN215" s="281" t="s">
        <v>220</v>
      </c>
      <c r="AO215" s="281">
        <v>17.61</v>
      </c>
      <c r="AP215" s="133">
        <v>7</v>
      </c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</row>
    <row r="216" spans="1:52" x14ac:dyDescent="0.25">
      <c r="A216" s="339"/>
      <c r="B216" s="210" t="s">
        <v>221</v>
      </c>
      <c r="C216" s="100">
        <v>1837.17</v>
      </c>
      <c r="D216" s="101">
        <v>1837.17</v>
      </c>
      <c r="E216" s="101">
        <v>1837.17</v>
      </c>
      <c r="F216" s="101" t="s">
        <v>220</v>
      </c>
      <c r="G216" s="103" t="s">
        <v>220</v>
      </c>
      <c r="H216" s="83"/>
      <c r="I216" s="339"/>
      <c r="J216" s="210" t="s">
        <v>221</v>
      </c>
      <c r="K216" s="100">
        <v>8397.9900000000016</v>
      </c>
      <c r="L216" s="101">
        <v>6142.31</v>
      </c>
      <c r="M216" s="101">
        <v>1247.73</v>
      </c>
      <c r="N216" s="101">
        <v>1007.95</v>
      </c>
      <c r="O216" s="101" t="s">
        <v>220</v>
      </c>
      <c r="P216" s="103" t="s">
        <v>220</v>
      </c>
      <c r="Q216" s="83"/>
      <c r="R216" s="339"/>
      <c r="S216" s="210" t="s">
        <v>221</v>
      </c>
      <c r="T216" s="107">
        <v>5</v>
      </c>
      <c r="U216" s="109">
        <v>6</v>
      </c>
      <c r="V216" s="109">
        <v>5</v>
      </c>
      <c r="W216" s="113">
        <v>5</v>
      </c>
      <c r="X216" s="83"/>
      <c r="AG216" s="83"/>
      <c r="AH216" s="341"/>
      <c r="AI216" s="210" t="s">
        <v>251</v>
      </c>
      <c r="AJ216" s="111">
        <v>43.62</v>
      </c>
      <c r="AK216" s="280">
        <v>2.8839999999999999</v>
      </c>
      <c r="AL216" s="280">
        <v>14.27</v>
      </c>
      <c r="AM216" s="280">
        <v>221.4</v>
      </c>
      <c r="AN216" s="280" t="s">
        <v>220</v>
      </c>
      <c r="AO216" s="280">
        <v>17.61</v>
      </c>
      <c r="AP216" s="131">
        <v>7</v>
      </c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</row>
    <row r="217" spans="1:52" x14ac:dyDescent="0.25">
      <c r="A217" s="339"/>
      <c r="B217" s="232" t="s">
        <v>248</v>
      </c>
      <c r="C217" s="118">
        <v>1844.42</v>
      </c>
      <c r="D217" s="119">
        <v>1844.42</v>
      </c>
      <c r="E217" s="119">
        <v>1844.42</v>
      </c>
      <c r="F217" s="119" t="s">
        <v>220</v>
      </c>
      <c r="G217" s="121" t="s">
        <v>220</v>
      </c>
      <c r="H217" s="83"/>
      <c r="I217" s="339"/>
      <c r="J217" s="232" t="s">
        <v>248</v>
      </c>
      <c r="K217" s="118">
        <v>8461.31</v>
      </c>
      <c r="L217" s="119">
        <v>6246.23</v>
      </c>
      <c r="M217" s="119">
        <v>1021.24</v>
      </c>
      <c r="N217" s="119">
        <v>1193.8399999999999</v>
      </c>
      <c r="O217" s="119" t="s">
        <v>220</v>
      </c>
      <c r="P217" s="121" t="s">
        <v>220</v>
      </c>
      <c r="Q217" s="83"/>
      <c r="R217" s="339"/>
      <c r="S217" s="232" t="s">
        <v>248</v>
      </c>
      <c r="T217" s="87">
        <v>5</v>
      </c>
      <c r="U217" s="123">
        <v>6</v>
      </c>
      <c r="V217" s="123">
        <v>5</v>
      </c>
      <c r="W217" s="88">
        <v>5</v>
      </c>
      <c r="X217" s="83"/>
      <c r="AG217" s="83"/>
      <c r="AH217" s="341"/>
      <c r="AI217" s="232" t="s">
        <v>253</v>
      </c>
      <c r="AJ217" s="125">
        <v>43.34</v>
      </c>
      <c r="AK217" s="281">
        <v>2.0259999999999998</v>
      </c>
      <c r="AL217" s="281">
        <v>9.9990000000000006</v>
      </c>
      <c r="AM217" s="281">
        <v>216.3</v>
      </c>
      <c r="AN217" s="281">
        <v>2.29</v>
      </c>
      <c r="AO217" s="281">
        <v>17.46</v>
      </c>
      <c r="AP217" s="133">
        <v>7</v>
      </c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</row>
    <row r="218" spans="1:52" x14ac:dyDescent="0.25">
      <c r="A218" s="339"/>
      <c r="B218" s="210" t="s">
        <v>251</v>
      </c>
      <c r="C218" s="100">
        <v>1885.64</v>
      </c>
      <c r="D218" s="101">
        <v>1885.64</v>
      </c>
      <c r="E218" s="101">
        <v>1885.64</v>
      </c>
      <c r="F218" s="101" t="s">
        <v>220</v>
      </c>
      <c r="G218" s="103" t="s">
        <v>220</v>
      </c>
      <c r="H218" s="83"/>
      <c r="I218" s="339"/>
      <c r="J218" s="210" t="s">
        <v>251</v>
      </c>
      <c r="K218" s="100">
        <v>9040.34</v>
      </c>
      <c r="L218" s="101">
        <v>7403.97</v>
      </c>
      <c r="M218" s="101">
        <v>824.13</v>
      </c>
      <c r="N218" s="101">
        <v>812.2399999999999</v>
      </c>
      <c r="O218" s="101" t="s">
        <v>220</v>
      </c>
      <c r="P218" s="103" t="s">
        <v>220</v>
      </c>
      <c r="Q218" s="83"/>
      <c r="R218" s="339"/>
      <c r="S218" s="210" t="s">
        <v>251</v>
      </c>
      <c r="T218" s="107">
        <v>5</v>
      </c>
      <c r="U218" s="109">
        <v>6</v>
      </c>
      <c r="V218" s="109">
        <v>5</v>
      </c>
      <c r="W218" s="113">
        <v>5</v>
      </c>
      <c r="X218" s="83"/>
      <c r="AG218" s="83"/>
      <c r="AH218" s="341"/>
      <c r="AI218" s="210" t="s">
        <v>245</v>
      </c>
      <c r="AJ218" s="111">
        <v>43.22</v>
      </c>
      <c r="AK218" s="280">
        <v>2.0209999999999999</v>
      </c>
      <c r="AL218" s="280">
        <v>9.9990000000000006</v>
      </c>
      <c r="AM218" s="280">
        <v>212.6</v>
      </c>
      <c r="AN218" s="280">
        <v>2.2919999999999998</v>
      </c>
      <c r="AO218" s="280">
        <v>17.489999999999998</v>
      </c>
      <c r="AP218" s="131">
        <v>7</v>
      </c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</row>
    <row r="219" spans="1:52" x14ac:dyDescent="0.25">
      <c r="A219" s="339"/>
      <c r="B219" s="232" t="s">
        <v>253</v>
      </c>
      <c r="C219" s="118">
        <v>1892.87</v>
      </c>
      <c r="D219" s="119">
        <v>1892.87</v>
      </c>
      <c r="E219" s="119">
        <v>1892.87</v>
      </c>
      <c r="F219" s="119" t="s">
        <v>220</v>
      </c>
      <c r="G219" s="121" t="s">
        <v>220</v>
      </c>
      <c r="H219" s="83"/>
      <c r="I219" s="339"/>
      <c r="J219" s="232" t="s">
        <v>253</v>
      </c>
      <c r="K219" s="118">
        <v>9061.2199999999993</v>
      </c>
      <c r="L219" s="119">
        <v>7012.35</v>
      </c>
      <c r="M219" s="119">
        <v>1027.31</v>
      </c>
      <c r="N219" s="119">
        <v>1021.56</v>
      </c>
      <c r="O219" s="119" t="s">
        <v>220</v>
      </c>
      <c r="P219" s="121" t="s">
        <v>220</v>
      </c>
      <c r="Q219" s="83"/>
      <c r="R219" s="339"/>
      <c r="S219" s="232" t="s">
        <v>253</v>
      </c>
      <c r="T219" s="87">
        <v>5</v>
      </c>
      <c r="U219" s="123">
        <v>6</v>
      </c>
      <c r="V219" s="123">
        <v>5</v>
      </c>
      <c r="W219" s="88">
        <v>5</v>
      </c>
      <c r="X219" s="83"/>
      <c r="AG219" s="83"/>
      <c r="AH219" s="341"/>
      <c r="AI219" s="232" t="s">
        <v>249</v>
      </c>
      <c r="AJ219" s="125">
        <v>43.22</v>
      </c>
      <c r="AK219" s="281">
        <v>2.0299999999999998</v>
      </c>
      <c r="AL219" s="281">
        <v>9.9990000000000006</v>
      </c>
      <c r="AM219" s="281">
        <v>213.5</v>
      </c>
      <c r="AN219" s="281">
        <v>2.2919999999999998</v>
      </c>
      <c r="AO219" s="281">
        <v>17.5</v>
      </c>
      <c r="AP219" s="133">
        <v>7</v>
      </c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</row>
    <row r="220" spans="1:52" x14ac:dyDescent="0.25">
      <c r="A220" s="339"/>
      <c r="B220" s="210" t="s">
        <v>245</v>
      </c>
      <c r="C220" s="100">
        <v>1905.88</v>
      </c>
      <c r="D220" s="101">
        <v>1905.88</v>
      </c>
      <c r="E220" s="101">
        <v>1905.88</v>
      </c>
      <c r="F220" s="101" t="s">
        <v>220</v>
      </c>
      <c r="G220" s="103" t="s">
        <v>220</v>
      </c>
      <c r="H220" s="83"/>
      <c r="I220" s="339"/>
      <c r="J220" s="210" t="s">
        <v>245</v>
      </c>
      <c r="K220" s="100">
        <v>9049.2999999999993</v>
      </c>
      <c r="L220" s="101">
        <v>6783.09</v>
      </c>
      <c r="M220" s="101">
        <v>1225.81</v>
      </c>
      <c r="N220" s="101">
        <v>1040.4000000000001</v>
      </c>
      <c r="O220" s="101" t="s">
        <v>220</v>
      </c>
      <c r="P220" s="103" t="s">
        <v>220</v>
      </c>
      <c r="Q220" s="83"/>
      <c r="R220" s="339"/>
      <c r="S220" s="210" t="s">
        <v>245</v>
      </c>
      <c r="T220" s="107">
        <v>5</v>
      </c>
      <c r="U220" s="109">
        <v>6</v>
      </c>
      <c r="V220" s="109">
        <v>5</v>
      </c>
      <c r="W220" s="113">
        <v>5</v>
      </c>
      <c r="X220" s="83"/>
      <c r="AG220" s="83"/>
      <c r="AH220" s="341">
        <v>1937</v>
      </c>
      <c r="AI220" s="210" t="s">
        <v>247</v>
      </c>
      <c r="AJ220" s="111">
        <v>43.31</v>
      </c>
      <c r="AK220" s="280">
        <v>2.0339999999999998</v>
      </c>
      <c r="AL220" s="280">
        <v>9.9990000000000006</v>
      </c>
      <c r="AM220" s="280">
        <v>213.9</v>
      </c>
      <c r="AN220" s="280">
        <v>2.2949999999999999</v>
      </c>
      <c r="AO220" s="280">
        <v>17.52</v>
      </c>
      <c r="AP220" s="131">
        <v>10</v>
      </c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</row>
    <row r="221" spans="1:52" x14ac:dyDescent="0.25">
      <c r="A221" s="339"/>
      <c r="B221" s="232" t="s">
        <v>249</v>
      </c>
      <c r="C221" s="118">
        <v>1909.61</v>
      </c>
      <c r="D221" s="119">
        <v>1909.61</v>
      </c>
      <c r="E221" s="119">
        <v>1909.61</v>
      </c>
      <c r="F221" s="119" t="s">
        <v>220</v>
      </c>
      <c r="G221" s="121" t="s">
        <v>220</v>
      </c>
      <c r="H221" s="83"/>
      <c r="I221" s="339"/>
      <c r="J221" s="232" t="s">
        <v>249</v>
      </c>
      <c r="K221" s="118">
        <v>9013.9599999999991</v>
      </c>
      <c r="L221" s="119">
        <v>6920.7</v>
      </c>
      <c r="M221" s="119">
        <v>1079.99</v>
      </c>
      <c r="N221" s="119">
        <v>1013.27</v>
      </c>
      <c r="O221" s="119" t="s">
        <v>220</v>
      </c>
      <c r="P221" s="121" t="s">
        <v>220</v>
      </c>
      <c r="Q221" s="83"/>
      <c r="R221" s="339"/>
      <c r="S221" s="232" t="s">
        <v>249</v>
      </c>
      <c r="T221" s="87">
        <v>5</v>
      </c>
      <c r="U221" s="123">
        <v>6</v>
      </c>
      <c r="V221" s="123">
        <v>5</v>
      </c>
      <c r="W221" s="88">
        <v>5</v>
      </c>
      <c r="X221" s="83"/>
      <c r="AG221" s="83"/>
      <c r="AH221" s="341"/>
      <c r="AI221" s="232" t="s">
        <v>250</v>
      </c>
      <c r="AJ221" s="125">
        <v>43.51</v>
      </c>
      <c r="AK221" s="281">
        <v>2.0390000000000001</v>
      </c>
      <c r="AL221" s="281">
        <v>9.9990000000000006</v>
      </c>
      <c r="AM221" s="281">
        <v>214.3</v>
      </c>
      <c r="AN221" s="281">
        <v>2.3050000000000002</v>
      </c>
      <c r="AO221" s="281">
        <v>17.61</v>
      </c>
      <c r="AP221" s="133">
        <v>10</v>
      </c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</row>
    <row r="222" spans="1:52" x14ac:dyDescent="0.25">
      <c r="A222" s="339">
        <v>1939</v>
      </c>
      <c r="B222" s="210" t="s">
        <v>247</v>
      </c>
      <c r="C222" s="100">
        <v>1911.1299999999999</v>
      </c>
      <c r="D222" s="101">
        <v>1911.1299999999999</v>
      </c>
      <c r="E222" s="101">
        <v>1911.1299999999999</v>
      </c>
      <c r="F222" s="101" t="s">
        <v>220</v>
      </c>
      <c r="G222" s="103" t="s">
        <v>220</v>
      </c>
      <c r="H222" s="83"/>
      <c r="I222" s="339">
        <v>1939</v>
      </c>
      <c r="J222" s="210" t="s">
        <v>247</v>
      </c>
      <c r="K222" s="100">
        <v>8736.09</v>
      </c>
      <c r="L222" s="101">
        <v>6607.76</v>
      </c>
      <c r="M222" s="101">
        <v>1108.0899999999999</v>
      </c>
      <c r="N222" s="101">
        <v>1020.2399999999999</v>
      </c>
      <c r="O222" s="101" t="s">
        <v>220</v>
      </c>
      <c r="P222" s="103" t="s">
        <v>220</v>
      </c>
      <c r="Q222" s="83"/>
      <c r="R222" s="339">
        <v>1939</v>
      </c>
      <c r="S222" s="210" t="s">
        <v>247</v>
      </c>
      <c r="T222" s="107">
        <v>5</v>
      </c>
      <c r="U222" s="109">
        <v>6</v>
      </c>
      <c r="V222" s="109">
        <v>5</v>
      </c>
      <c r="W222" s="113">
        <v>5</v>
      </c>
      <c r="X222" s="83"/>
      <c r="AG222" s="83"/>
      <c r="AH222" s="341"/>
      <c r="AI222" s="210" t="s">
        <v>232</v>
      </c>
      <c r="AJ222" s="111">
        <v>43.59</v>
      </c>
      <c r="AK222" s="280">
        <v>2.0169999999999999</v>
      </c>
      <c r="AL222" s="280">
        <v>9.9990000000000006</v>
      </c>
      <c r="AM222" s="280">
        <v>214.3</v>
      </c>
      <c r="AN222" s="280">
        <v>2.3090000000000002</v>
      </c>
      <c r="AO222" s="280">
        <v>17.64</v>
      </c>
      <c r="AP222" s="131">
        <v>10</v>
      </c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</row>
    <row r="223" spans="1:52" x14ac:dyDescent="0.25">
      <c r="A223" s="339"/>
      <c r="B223" s="232" t="s">
        <v>250</v>
      </c>
      <c r="C223" s="118">
        <v>1913.35</v>
      </c>
      <c r="D223" s="119">
        <v>1913.35</v>
      </c>
      <c r="E223" s="119">
        <v>1913.35</v>
      </c>
      <c r="F223" s="119" t="s">
        <v>220</v>
      </c>
      <c r="G223" s="121" t="s">
        <v>220</v>
      </c>
      <c r="H223" s="83"/>
      <c r="I223" s="339"/>
      <c r="J223" s="232" t="s">
        <v>250</v>
      </c>
      <c r="K223" s="118">
        <v>8596.6</v>
      </c>
      <c r="L223" s="119">
        <v>6539.62</v>
      </c>
      <c r="M223" s="119">
        <v>1048.72</v>
      </c>
      <c r="N223" s="119">
        <v>1008.26</v>
      </c>
      <c r="O223" s="119" t="s">
        <v>220</v>
      </c>
      <c r="P223" s="121" t="s">
        <v>220</v>
      </c>
      <c r="Q223" s="83"/>
      <c r="R223" s="339"/>
      <c r="S223" s="232" t="s">
        <v>250</v>
      </c>
      <c r="T223" s="87">
        <v>5</v>
      </c>
      <c r="U223" s="123">
        <v>6</v>
      </c>
      <c r="V223" s="123">
        <v>5</v>
      </c>
      <c r="W223" s="88">
        <v>5</v>
      </c>
      <c r="X223" s="83"/>
      <c r="AG223" s="83"/>
      <c r="AH223" s="341"/>
      <c r="AI223" s="232" t="s">
        <v>254</v>
      </c>
      <c r="AJ223" s="125">
        <v>43.53</v>
      </c>
      <c r="AK223" s="281">
        <v>1.9730000000000001</v>
      </c>
      <c r="AL223" s="281">
        <v>9.9990000000000006</v>
      </c>
      <c r="AM223" s="281">
        <v>215.3</v>
      </c>
      <c r="AN223" s="281">
        <v>2.3069999999999999</v>
      </c>
      <c r="AO223" s="281">
        <v>17.61</v>
      </c>
      <c r="AP223" s="133">
        <v>10</v>
      </c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</row>
    <row r="224" spans="1:52" x14ac:dyDescent="0.25">
      <c r="A224" s="339"/>
      <c r="B224" s="210" t="s">
        <v>232</v>
      </c>
      <c r="C224" s="100">
        <v>1915.6299999999999</v>
      </c>
      <c r="D224" s="101">
        <v>1915.6299999999999</v>
      </c>
      <c r="E224" s="101">
        <v>1915.6299999999999</v>
      </c>
      <c r="F224" s="101" t="s">
        <v>220</v>
      </c>
      <c r="G224" s="103" t="s">
        <v>220</v>
      </c>
      <c r="H224" s="83"/>
      <c r="I224" s="339"/>
      <c r="J224" s="210" t="s">
        <v>232</v>
      </c>
      <c r="K224" s="100">
        <v>8614.25</v>
      </c>
      <c r="L224" s="101">
        <v>6805.88</v>
      </c>
      <c r="M224" s="101">
        <v>855.17</v>
      </c>
      <c r="N224" s="101">
        <v>953.2</v>
      </c>
      <c r="O224" s="101" t="s">
        <v>220</v>
      </c>
      <c r="P224" s="103" t="s">
        <v>220</v>
      </c>
      <c r="Q224" s="83"/>
      <c r="R224" s="339"/>
      <c r="S224" s="210" t="s">
        <v>232</v>
      </c>
      <c r="T224" s="107">
        <v>5</v>
      </c>
      <c r="U224" s="109">
        <v>6</v>
      </c>
      <c r="V224" s="109">
        <v>5</v>
      </c>
      <c r="W224" s="113">
        <v>5</v>
      </c>
      <c r="X224" s="83"/>
      <c r="AG224" s="83"/>
      <c r="AH224" s="341"/>
      <c r="AI224" s="210" t="s">
        <v>255</v>
      </c>
      <c r="AJ224" s="111">
        <v>43.43</v>
      </c>
      <c r="AK224" s="280">
        <v>1.958</v>
      </c>
      <c r="AL224" s="280">
        <v>9.9990000000000006</v>
      </c>
      <c r="AM224" s="280">
        <v>215.9</v>
      </c>
      <c r="AN224" s="280">
        <v>2.2999999999999998</v>
      </c>
      <c r="AO224" s="280">
        <v>17.55</v>
      </c>
      <c r="AP224" s="131">
        <v>10</v>
      </c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</row>
    <row r="225" spans="1:52" x14ac:dyDescent="0.25">
      <c r="A225" s="339"/>
      <c r="B225" s="232" t="s">
        <v>254</v>
      </c>
      <c r="C225" s="118">
        <v>1916.6599999999999</v>
      </c>
      <c r="D225" s="119">
        <v>1916.6599999999999</v>
      </c>
      <c r="E225" s="119">
        <v>1916.6599999999999</v>
      </c>
      <c r="F225" s="119" t="s">
        <v>220</v>
      </c>
      <c r="G225" s="121" t="s">
        <v>220</v>
      </c>
      <c r="H225" s="83"/>
      <c r="I225" s="339"/>
      <c r="J225" s="232" t="s">
        <v>254</v>
      </c>
      <c r="K225" s="118">
        <v>8991.7199999999993</v>
      </c>
      <c r="L225" s="119">
        <v>7423.45</v>
      </c>
      <c r="M225" s="119">
        <v>834.67</v>
      </c>
      <c r="N225" s="119">
        <v>733.6</v>
      </c>
      <c r="O225" s="119" t="s">
        <v>220</v>
      </c>
      <c r="P225" s="121" t="s">
        <v>220</v>
      </c>
      <c r="Q225" s="83"/>
      <c r="R225" s="339"/>
      <c r="S225" s="232" t="s">
        <v>254</v>
      </c>
      <c r="T225" s="87">
        <v>5</v>
      </c>
      <c r="U225" s="123">
        <v>6</v>
      </c>
      <c r="V225" s="123">
        <v>5</v>
      </c>
      <c r="W225" s="88">
        <v>5</v>
      </c>
      <c r="X225" s="83"/>
      <c r="AG225" s="83"/>
      <c r="AH225" s="341"/>
      <c r="AI225" s="232" t="s">
        <v>234</v>
      </c>
      <c r="AJ225" s="125">
        <v>43.42</v>
      </c>
      <c r="AK225" s="281">
        <v>1.946</v>
      </c>
      <c r="AL225" s="281">
        <v>9.9990000000000006</v>
      </c>
      <c r="AM225" s="281">
        <v>215.6</v>
      </c>
      <c r="AN225" s="281">
        <v>2.302</v>
      </c>
      <c r="AO225" s="281">
        <v>17.510000000000002</v>
      </c>
      <c r="AP225" s="133">
        <v>10</v>
      </c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</row>
    <row r="226" spans="1:52" x14ac:dyDescent="0.25">
      <c r="A226" s="339"/>
      <c r="B226" s="210" t="s">
        <v>255</v>
      </c>
      <c r="C226" s="100">
        <v>1918.23</v>
      </c>
      <c r="D226" s="101">
        <v>1918.23</v>
      </c>
      <c r="E226" s="101">
        <v>1918.23</v>
      </c>
      <c r="F226" s="101" t="s">
        <v>220</v>
      </c>
      <c r="G226" s="103" t="s">
        <v>220</v>
      </c>
      <c r="H226" s="83"/>
      <c r="I226" s="339"/>
      <c r="J226" s="210" t="s">
        <v>255</v>
      </c>
      <c r="K226" s="100">
        <v>8921.2799999999988</v>
      </c>
      <c r="L226" s="101">
        <v>7297.57</v>
      </c>
      <c r="M226" s="101">
        <v>927.57</v>
      </c>
      <c r="N226" s="101">
        <v>696.1400000000001</v>
      </c>
      <c r="O226" s="101" t="s">
        <v>220</v>
      </c>
      <c r="P226" s="103" t="s">
        <v>220</v>
      </c>
      <c r="Q226" s="83"/>
      <c r="R226" s="339"/>
      <c r="S226" s="210" t="s">
        <v>255</v>
      </c>
      <c r="T226" s="107">
        <v>5</v>
      </c>
      <c r="U226" s="109">
        <v>6</v>
      </c>
      <c r="V226" s="109">
        <v>5</v>
      </c>
      <c r="W226" s="113">
        <v>5</v>
      </c>
      <c r="X226" s="83"/>
      <c r="AG226" s="83"/>
      <c r="AH226" s="341"/>
      <c r="AI226" s="210" t="s">
        <v>221</v>
      </c>
      <c r="AJ226" s="111">
        <v>43.36</v>
      </c>
      <c r="AK226" s="280">
        <v>1.669</v>
      </c>
      <c r="AL226" s="280">
        <v>9.9990000000000006</v>
      </c>
      <c r="AM226" s="280">
        <v>216.6</v>
      </c>
      <c r="AN226" s="280">
        <v>2.2970000000000002</v>
      </c>
      <c r="AO226" s="280">
        <v>17.54</v>
      </c>
      <c r="AP226" s="131">
        <v>10</v>
      </c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</row>
    <row r="227" spans="1:52" x14ac:dyDescent="0.25">
      <c r="A227" s="339"/>
      <c r="B227" s="232" t="s">
        <v>234</v>
      </c>
      <c r="C227" s="118">
        <v>1919.83</v>
      </c>
      <c r="D227" s="119">
        <v>1919.83</v>
      </c>
      <c r="E227" s="119">
        <v>1919.83</v>
      </c>
      <c r="F227" s="119" t="s">
        <v>220</v>
      </c>
      <c r="G227" s="121" t="s">
        <v>220</v>
      </c>
      <c r="H227" s="83"/>
      <c r="I227" s="339"/>
      <c r="J227" s="232" t="s">
        <v>234</v>
      </c>
      <c r="K227" s="118">
        <v>8901.39</v>
      </c>
      <c r="L227" s="119">
        <v>7176.92</v>
      </c>
      <c r="M227" s="119">
        <v>997.33</v>
      </c>
      <c r="N227" s="119">
        <v>727.14</v>
      </c>
      <c r="O227" s="119" t="s">
        <v>220</v>
      </c>
      <c r="P227" s="121" t="s">
        <v>220</v>
      </c>
      <c r="Q227" s="83"/>
      <c r="R227" s="339"/>
      <c r="S227" s="232" t="s">
        <v>234</v>
      </c>
      <c r="T227" s="87">
        <v>5</v>
      </c>
      <c r="U227" s="123">
        <v>6</v>
      </c>
      <c r="V227" s="123">
        <v>5</v>
      </c>
      <c r="W227" s="88">
        <v>5</v>
      </c>
      <c r="X227" s="83"/>
      <c r="AG227" s="83"/>
      <c r="AH227" s="341"/>
      <c r="AI227" s="232" t="s">
        <v>248</v>
      </c>
      <c r="AJ227" s="125">
        <v>43.26</v>
      </c>
      <c r="AK227" s="281">
        <v>1.633</v>
      </c>
      <c r="AL227" s="281">
        <v>9.9990000000000006</v>
      </c>
      <c r="AM227" s="281">
        <v>216.9</v>
      </c>
      <c r="AN227" s="281">
        <v>2.2919999999999998</v>
      </c>
      <c r="AO227" s="281">
        <v>17.510000000000002</v>
      </c>
      <c r="AP227" s="133">
        <v>10</v>
      </c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</row>
    <row r="228" spans="1:52" x14ac:dyDescent="0.25">
      <c r="A228" s="339"/>
      <c r="B228" s="210" t="s">
        <v>221</v>
      </c>
      <c r="C228" s="100">
        <v>1921.87</v>
      </c>
      <c r="D228" s="101">
        <v>1921.87</v>
      </c>
      <c r="E228" s="101">
        <v>1921.87</v>
      </c>
      <c r="F228" s="101" t="s">
        <v>220</v>
      </c>
      <c r="G228" s="103" t="s">
        <v>220</v>
      </c>
      <c r="H228" s="83"/>
      <c r="I228" s="339"/>
      <c r="J228" s="210" t="s">
        <v>221</v>
      </c>
      <c r="K228" s="100">
        <v>9066.08</v>
      </c>
      <c r="L228" s="101">
        <v>7354.25</v>
      </c>
      <c r="M228" s="101">
        <v>920.32</v>
      </c>
      <c r="N228" s="101">
        <v>791.51</v>
      </c>
      <c r="O228" s="101" t="s">
        <v>220</v>
      </c>
      <c r="P228" s="103" t="s">
        <v>220</v>
      </c>
      <c r="Q228" s="83"/>
      <c r="R228" s="339"/>
      <c r="S228" s="210" t="s">
        <v>221</v>
      </c>
      <c r="T228" s="107">
        <v>5</v>
      </c>
      <c r="U228" s="109">
        <v>6</v>
      </c>
      <c r="V228" s="109">
        <v>5</v>
      </c>
      <c r="W228" s="113">
        <v>5</v>
      </c>
      <c r="X228" s="83"/>
      <c r="AG228" s="83"/>
      <c r="AH228" s="341"/>
      <c r="AI228" s="210" t="s">
        <v>251</v>
      </c>
      <c r="AJ228" s="111">
        <v>43.25</v>
      </c>
      <c r="AK228" s="280">
        <v>1.5369999999999999</v>
      </c>
      <c r="AL228" s="280">
        <v>9.9990000000000006</v>
      </c>
      <c r="AM228" s="280">
        <v>215.6</v>
      </c>
      <c r="AN228" s="280">
        <v>2.2919999999999998</v>
      </c>
      <c r="AO228" s="280">
        <v>17.47</v>
      </c>
      <c r="AP228" s="131">
        <v>10</v>
      </c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</row>
    <row r="229" spans="1:52" x14ac:dyDescent="0.25">
      <c r="A229" s="339"/>
      <c r="B229" s="232" t="s">
        <v>248</v>
      </c>
      <c r="C229" s="118">
        <v>1923.53</v>
      </c>
      <c r="D229" s="119">
        <v>1923.53</v>
      </c>
      <c r="E229" s="119">
        <v>1923.53</v>
      </c>
      <c r="F229" s="119" t="s">
        <v>220</v>
      </c>
      <c r="G229" s="121" t="s">
        <v>220</v>
      </c>
      <c r="H229" s="83"/>
      <c r="I229" s="339"/>
      <c r="J229" s="232" t="s">
        <v>248</v>
      </c>
      <c r="K229" s="118">
        <v>9335.98</v>
      </c>
      <c r="L229" s="119">
        <v>7986.25</v>
      </c>
      <c r="M229" s="119">
        <v>605.15</v>
      </c>
      <c r="N229" s="119">
        <v>744.58</v>
      </c>
      <c r="O229" s="119" t="s">
        <v>220</v>
      </c>
      <c r="P229" s="121" t="s">
        <v>220</v>
      </c>
      <c r="Q229" s="83"/>
      <c r="R229" s="339"/>
      <c r="S229" s="232" t="s">
        <v>248</v>
      </c>
      <c r="T229" s="87">
        <v>5</v>
      </c>
      <c r="U229" s="123">
        <v>6</v>
      </c>
      <c r="V229" s="123">
        <v>5</v>
      </c>
      <c r="W229" s="88">
        <v>5</v>
      </c>
      <c r="X229" s="83"/>
      <c r="AG229" s="83"/>
      <c r="AH229" s="341"/>
      <c r="AI229" s="232" t="s">
        <v>253</v>
      </c>
      <c r="AJ229" s="125">
        <v>43.15</v>
      </c>
      <c r="AK229" s="281">
        <v>1.456</v>
      </c>
      <c r="AL229" s="281">
        <v>9.9990000000000006</v>
      </c>
      <c r="AM229" s="281">
        <v>215.2</v>
      </c>
      <c r="AN229" s="281">
        <v>2.2869999999999999</v>
      </c>
      <c r="AO229" s="281">
        <v>17.440000000000001</v>
      </c>
      <c r="AP229" s="133">
        <v>10</v>
      </c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</row>
    <row r="230" spans="1:52" x14ac:dyDescent="0.25">
      <c r="A230" s="339"/>
      <c r="B230" s="210" t="s">
        <v>251</v>
      </c>
      <c r="C230" s="100">
        <v>1986.84</v>
      </c>
      <c r="D230" s="101">
        <v>1986.84</v>
      </c>
      <c r="E230" s="101">
        <v>1986.84</v>
      </c>
      <c r="F230" s="101" t="s">
        <v>220</v>
      </c>
      <c r="G230" s="103" t="s">
        <v>220</v>
      </c>
      <c r="H230" s="83"/>
      <c r="I230" s="339"/>
      <c r="J230" s="210" t="s">
        <v>251</v>
      </c>
      <c r="K230" s="100">
        <v>10202.639999999998</v>
      </c>
      <c r="L230" s="101">
        <v>9107.9699999999993</v>
      </c>
      <c r="M230" s="101">
        <v>879.54</v>
      </c>
      <c r="N230" s="101">
        <v>215.13</v>
      </c>
      <c r="O230" s="101" t="s">
        <v>220</v>
      </c>
      <c r="P230" s="103" t="s">
        <v>220</v>
      </c>
      <c r="Q230" s="83"/>
      <c r="R230" s="339"/>
      <c r="S230" s="210" t="s">
        <v>251</v>
      </c>
      <c r="T230" s="107">
        <v>5</v>
      </c>
      <c r="U230" s="109">
        <v>6</v>
      </c>
      <c r="V230" s="109">
        <v>5</v>
      </c>
      <c r="W230" s="113">
        <v>5</v>
      </c>
      <c r="X230" s="83"/>
      <c r="AG230" s="83"/>
      <c r="AH230" s="341"/>
      <c r="AI230" s="210" t="s">
        <v>245</v>
      </c>
      <c r="AJ230" s="111">
        <v>42.92</v>
      </c>
      <c r="AK230" s="280">
        <v>1.4650000000000001</v>
      </c>
      <c r="AL230" s="280">
        <v>9.9990000000000006</v>
      </c>
      <c r="AM230" s="280">
        <v>215.7</v>
      </c>
      <c r="AN230" s="280">
        <v>2.274</v>
      </c>
      <c r="AO230" s="280">
        <v>17.43</v>
      </c>
      <c r="AP230" s="131">
        <v>10</v>
      </c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</row>
    <row r="231" spans="1:52" x14ac:dyDescent="0.25">
      <c r="A231" s="339"/>
      <c r="B231" s="232" t="s">
        <v>253</v>
      </c>
      <c r="C231" s="118">
        <v>1987.03</v>
      </c>
      <c r="D231" s="119">
        <v>1987.03</v>
      </c>
      <c r="E231" s="119">
        <v>1987.03</v>
      </c>
      <c r="F231" s="119" t="s">
        <v>220</v>
      </c>
      <c r="G231" s="121" t="s">
        <v>220</v>
      </c>
      <c r="H231" s="83"/>
      <c r="I231" s="339"/>
      <c r="J231" s="232" t="s">
        <v>253</v>
      </c>
      <c r="K231" s="118">
        <v>10790.58</v>
      </c>
      <c r="L231" s="119">
        <v>9244.34</v>
      </c>
      <c r="M231" s="119">
        <v>984.97</v>
      </c>
      <c r="N231" s="119">
        <v>561.2700000000001</v>
      </c>
      <c r="O231" s="119" t="s">
        <v>220</v>
      </c>
      <c r="P231" s="121" t="s">
        <v>220</v>
      </c>
      <c r="Q231" s="83"/>
      <c r="R231" s="339"/>
      <c r="S231" s="232" t="s">
        <v>253</v>
      </c>
      <c r="T231" s="87">
        <v>5</v>
      </c>
      <c r="U231" s="123">
        <v>6</v>
      </c>
      <c r="V231" s="123">
        <v>5</v>
      </c>
      <c r="W231" s="88">
        <v>5</v>
      </c>
      <c r="X231" s="83"/>
      <c r="AG231" s="83"/>
      <c r="AH231" s="341"/>
      <c r="AI231" s="232" t="s">
        <v>249</v>
      </c>
      <c r="AJ231" s="125">
        <v>42.95</v>
      </c>
      <c r="AK231" s="281">
        <v>1.468</v>
      </c>
      <c r="AL231" s="281">
        <v>9.9990000000000006</v>
      </c>
      <c r="AM231" s="281">
        <v>216</v>
      </c>
      <c r="AN231" s="281">
        <v>2.274</v>
      </c>
      <c r="AO231" s="281">
        <v>17.420000000000002</v>
      </c>
      <c r="AP231" s="133">
        <v>10</v>
      </c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</row>
    <row r="232" spans="1:52" x14ac:dyDescent="0.25">
      <c r="A232" s="339"/>
      <c r="B232" s="210" t="s">
        <v>245</v>
      </c>
      <c r="C232" s="100">
        <v>1987.81</v>
      </c>
      <c r="D232" s="101">
        <v>1987.81</v>
      </c>
      <c r="E232" s="101">
        <v>1987.81</v>
      </c>
      <c r="F232" s="101" t="s">
        <v>220</v>
      </c>
      <c r="G232" s="103" t="s">
        <v>220</v>
      </c>
      <c r="H232" s="83"/>
      <c r="I232" s="339"/>
      <c r="J232" s="210" t="s">
        <v>245</v>
      </c>
      <c r="K232" s="100">
        <v>11093.13</v>
      </c>
      <c r="L232" s="101">
        <v>9163.24</v>
      </c>
      <c r="M232" s="101">
        <v>1056.6600000000001</v>
      </c>
      <c r="N232" s="101">
        <v>873.23</v>
      </c>
      <c r="O232" s="101" t="s">
        <v>220</v>
      </c>
      <c r="P232" s="103" t="s">
        <v>220</v>
      </c>
      <c r="Q232" s="83"/>
      <c r="R232" s="339"/>
      <c r="S232" s="210" t="s">
        <v>245</v>
      </c>
      <c r="T232" s="107">
        <v>5</v>
      </c>
      <c r="U232" s="109">
        <v>6</v>
      </c>
      <c r="V232" s="109">
        <v>5</v>
      </c>
      <c r="W232" s="113">
        <v>5</v>
      </c>
      <c r="X232" s="83"/>
      <c r="AG232" s="83"/>
      <c r="AH232" s="341">
        <v>1938</v>
      </c>
      <c r="AI232" s="210" t="s">
        <v>247</v>
      </c>
      <c r="AJ232" s="111">
        <v>42.95</v>
      </c>
      <c r="AK232" s="280">
        <v>1.446</v>
      </c>
      <c r="AL232" s="280">
        <v>9.9990000000000006</v>
      </c>
      <c r="AM232" s="280">
        <v>216.2</v>
      </c>
      <c r="AN232" s="280">
        <v>2.2749999999999999</v>
      </c>
      <c r="AO232" s="280">
        <v>17.41</v>
      </c>
      <c r="AP232" s="131">
        <v>10</v>
      </c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</row>
    <row r="233" spans="1:52" x14ac:dyDescent="0.25">
      <c r="A233" s="339"/>
      <c r="B233" s="232" t="s">
        <v>249</v>
      </c>
      <c r="C233" s="118">
        <v>1988.44</v>
      </c>
      <c r="D233" s="119">
        <v>1988.44</v>
      </c>
      <c r="E233" s="119">
        <v>1988.44</v>
      </c>
      <c r="F233" s="119" t="s">
        <v>220</v>
      </c>
      <c r="G233" s="121" t="s">
        <v>220</v>
      </c>
      <c r="H233" s="83"/>
      <c r="I233" s="339"/>
      <c r="J233" s="232" t="s">
        <v>249</v>
      </c>
      <c r="K233" s="118">
        <v>11416.06</v>
      </c>
      <c r="L233" s="119">
        <v>9697.8799999999992</v>
      </c>
      <c r="M233" s="119">
        <v>899.07</v>
      </c>
      <c r="N233" s="119">
        <v>819.11</v>
      </c>
      <c r="O233" s="119" t="s">
        <v>220</v>
      </c>
      <c r="P233" s="121" t="s">
        <v>220</v>
      </c>
      <c r="Q233" s="83"/>
      <c r="R233" s="339"/>
      <c r="S233" s="232" t="s">
        <v>249</v>
      </c>
      <c r="T233" s="87">
        <v>5</v>
      </c>
      <c r="U233" s="123">
        <v>6</v>
      </c>
      <c r="V233" s="123">
        <v>5</v>
      </c>
      <c r="W233" s="88">
        <v>5</v>
      </c>
      <c r="X233" s="83"/>
      <c r="AG233" s="83"/>
      <c r="AH233" s="341"/>
      <c r="AI233" s="232" t="s">
        <v>250</v>
      </c>
      <c r="AJ233" s="125">
        <v>42.77</v>
      </c>
      <c r="AK233" s="281">
        <v>1.4119999999999999</v>
      </c>
      <c r="AL233" s="281">
        <v>9.9990000000000006</v>
      </c>
      <c r="AM233" s="281">
        <v>216</v>
      </c>
      <c r="AN233" s="281">
        <v>2.2650000000000001</v>
      </c>
      <c r="AO233" s="281">
        <v>17.399999999999999</v>
      </c>
      <c r="AP233" s="133">
        <v>10</v>
      </c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</row>
    <row r="234" spans="1:52" x14ac:dyDescent="0.25">
      <c r="A234" s="339">
        <v>1940</v>
      </c>
      <c r="B234" s="210" t="s">
        <v>247</v>
      </c>
      <c r="C234" s="100">
        <v>2010.04</v>
      </c>
      <c r="D234" s="101">
        <v>2010.04</v>
      </c>
      <c r="E234" s="101">
        <v>2010.04</v>
      </c>
      <c r="F234" s="101" t="s">
        <v>220</v>
      </c>
      <c r="G234" s="103" t="s">
        <v>220</v>
      </c>
      <c r="H234" s="83"/>
      <c r="I234" s="339">
        <v>1940</v>
      </c>
      <c r="J234" s="210" t="s">
        <v>247</v>
      </c>
      <c r="K234" s="100">
        <v>11917.939999999999</v>
      </c>
      <c r="L234" s="101">
        <v>9797.51</v>
      </c>
      <c r="M234" s="101">
        <v>912.04</v>
      </c>
      <c r="N234" s="101">
        <v>1208.3900000000001</v>
      </c>
      <c r="O234" s="101" t="s">
        <v>220</v>
      </c>
      <c r="P234" s="103" t="s">
        <v>220</v>
      </c>
      <c r="Q234" s="83"/>
      <c r="R234" s="339">
        <v>1940</v>
      </c>
      <c r="S234" s="210" t="s">
        <v>247</v>
      </c>
      <c r="T234" s="107">
        <v>5</v>
      </c>
      <c r="U234" s="109">
        <v>6</v>
      </c>
      <c r="V234" s="109">
        <v>5</v>
      </c>
      <c r="W234" s="113">
        <v>5</v>
      </c>
      <c r="X234" s="83"/>
      <c r="AG234" s="83"/>
      <c r="AH234" s="341"/>
      <c r="AI234" s="210" t="s">
        <v>232</v>
      </c>
      <c r="AJ234" s="111">
        <v>43.09</v>
      </c>
      <c r="AK234" s="280">
        <v>1.357</v>
      </c>
      <c r="AL234" s="280">
        <v>9.9990000000000006</v>
      </c>
      <c r="AM234" s="280">
        <v>216.2</v>
      </c>
      <c r="AN234" s="280">
        <v>2.282</v>
      </c>
      <c r="AO234" s="280">
        <v>17.45</v>
      </c>
      <c r="AP234" s="131">
        <v>10</v>
      </c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</row>
    <row r="235" spans="1:52" x14ac:dyDescent="0.25">
      <c r="A235" s="339"/>
      <c r="B235" s="232" t="s">
        <v>250</v>
      </c>
      <c r="C235" s="118">
        <v>2033.6</v>
      </c>
      <c r="D235" s="119">
        <v>2033.6</v>
      </c>
      <c r="E235" s="119">
        <v>2033.6</v>
      </c>
      <c r="F235" s="119" t="s">
        <v>220</v>
      </c>
      <c r="G235" s="121" t="s">
        <v>220</v>
      </c>
      <c r="H235" s="83"/>
      <c r="I235" s="339"/>
      <c r="J235" s="232" t="s">
        <v>250</v>
      </c>
      <c r="K235" s="118">
        <v>12184.099999999999</v>
      </c>
      <c r="L235" s="119">
        <v>10071.9</v>
      </c>
      <c r="M235" s="119">
        <v>954.14</v>
      </c>
      <c r="N235" s="119">
        <v>1158.06</v>
      </c>
      <c r="O235" s="119" t="s">
        <v>220</v>
      </c>
      <c r="P235" s="121" t="s">
        <v>220</v>
      </c>
      <c r="Q235" s="83"/>
      <c r="R235" s="339"/>
      <c r="S235" s="232" t="s">
        <v>250</v>
      </c>
      <c r="T235" s="87">
        <v>5</v>
      </c>
      <c r="U235" s="123">
        <v>6</v>
      </c>
      <c r="V235" s="123">
        <v>5</v>
      </c>
      <c r="W235" s="88">
        <v>5</v>
      </c>
      <c r="X235" s="83"/>
      <c r="AG235" s="83"/>
      <c r="AH235" s="341"/>
      <c r="AI235" s="232" t="s">
        <v>254</v>
      </c>
      <c r="AJ235" s="125">
        <v>43.22</v>
      </c>
      <c r="AK235" s="281">
        <v>1.353</v>
      </c>
      <c r="AL235" s="281">
        <v>9.9990000000000006</v>
      </c>
      <c r="AM235" s="281">
        <v>216.6</v>
      </c>
      <c r="AN235" s="281">
        <v>2.2890000000000001</v>
      </c>
      <c r="AO235" s="281">
        <v>17.48</v>
      </c>
      <c r="AP235" s="133">
        <v>10</v>
      </c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</row>
    <row r="236" spans="1:52" x14ac:dyDescent="0.25">
      <c r="A236" s="339"/>
      <c r="B236" s="210" t="s">
        <v>232</v>
      </c>
      <c r="C236" s="100">
        <v>2046.1499999999999</v>
      </c>
      <c r="D236" s="101">
        <v>2046.1499999999999</v>
      </c>
      <c r="E236" s="101">
        <v>2046.1499999999999</v>
      </c>
      <c r="F236" s="101" t="s">
        <v>220</v>
      </c>
      <c r="G236" s="103" t="s">
        <v>220</v>
      </c>
      <c r="H236" s="83"/>
      <c r="I236" s="339"/>
      <c r="J236" s="210" t="s">
        <v>232</v>
      </c>
      <c r="K236" s="100">
        <v>12273.78</v>
      </c>
      <c r="L236" s="101">
        <v>10400.120000000001</v>
      </c>
      <c r="M236" s="101">
        <v>898</v>
      </c>
      <c r="N236" s="101">
        <v>975.66</v>
      </c>
      <c r="O236" s="101" t="s">
        <v>220</v>
      </c>
      <c r="P236" s="103" t="s">
        <v>220</v>
      </c>
      <c r="Q236" s="83"/>
      <c r="R236" s="339"/>
      <c r="S236" s="210" t="s">
        <v>232</v>
      </c>
      <c r="T236" s="107">
        <v>5</v>
      </c>
      <c r="U236" s="109">
        <v>6</v>
      </c>
      <c r="V236" s="109">
        <v>5</v>
      </c>
      <c r="W236" s="113">
        <v>5</v>
      </c>
      <c r="X236" s="83"/>
      <c r="AG236" s="83"/>
      <c r="AH236" s="341"/>
      <c r="AI236" s="210" t="s">
        <v>255</v>
      </c>
      <c r="AJ236" s="111">
        <v>43.47</v>
      </c>
      <c r="AK236" s="280">
        <v>1.238</v>
      </c>
      <c r="AL236" s="280">
        <v>9.9990000000000006</v>
      </c>
      <c r="AM236" s="280">
        <v>217.4</v>
      </c>
      <c r="AN236" s="280">
        <v>2.3010000000000002</v>
      </c>
      <c r="AO236" s="280">
        <v>17.57</v>
      </c>
      <c r="AP236" s="131">
        <v>10</v>
      </c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</row>
    <row r="237" spans="1:52" x14ac:dyDescent="0.25">
      <c r="A237" s="339"/>
      <c r="B237" s="232" t="s">
        <v>254</v>
      </c>
      <c r="C237" s="118">
        <v>2068.56</v>
      </c>
      <c r="D237" s="119">
        <v>2068.56</v>
      </c>
      <c r="E237" s="119">
        <v>2068.56</v>
      </c>
      <c r="F237" s="119" t="s">
        <v>220</v>
      </c>
      <c r="G237" s="121" t="s">
        <v>220</v>
      </c>
      <c r="H237" s="83"/>
      <c r="I237" s="339"/>
      <c r="J237" s="232" t="s">
        <v>254</v>
      </c>
      <c r="K237" s="118">
        <v>12541.800000000001</v>
      </c>
      <c r="L237" s="119">
        <v>10764.43</v>
      </c>
      <c r="M237" s="119">
        <v>739.45</v>
      </c>
      <c r="N237" s="119">
        <v>1037.92</v>
      </c>
      <c r="O237" s="119" t="s">
        <v>220</v>
      </c>
      <c r="P237" s="121" t="s">
        <v>220</v>
      </c>
      <c r="Q237" s="83"/>
      <c r="R237" s="339"/>
      <c r="S237" s="232" t="s">
        <v>254</v>
      </c>
      <c r="T237" s="87">
        <v>5</v>
      </c>
      <c r="U237" s="123">
        <v>6</v>
      </c>
      <c r="V237" s="123">
        <v>5</v>
      </c>
      <c r="W237" s="88">
        <v>5</v>
      </c>
      <c r="X237" s="83"/>
      <c r="AG237" s="83"/>
      <c r="AH237" s="341"/>
      <c r="AI237" s="232" t="s">
        <v>234</v>
      </c>
      <c r="AJ237" s="125">
        <v>43.4</v>
      </c>
      <c r="AK237" s="281">
        <v>1.2150000000000001</v>
      </c>
      <c r="AL237" s="281">
        <v>9.9990000000000006</v>
      </c>
      <c r="AM237" s="281">
        <v>216.5</v>
      </c>
      <c r="AN237" s="281">
        <v>2.298</v>
      </c>
      <c r="AO237" s="281">
        <v>17.59</v>
      </c>
      <c r="AP237" s="133">
        <v>10</v>
      </c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</row>
    <row r="238" spans="1:52" x14ac:dyDescent="0.25">
      <c r="A238" s="339"/>
      <c r="B238" s="210" t="s">
        <v>255</v>
      </c>
      <c r="C238" s="100">
        <v>2162.1</v>
      </c>
      <c r="D238" s="101">
        <v>2162.1</v>
      </c>
      <c r="E238" s="101">
        <v>2162.1</v>
      </c>
      <c r="F238" s="101" t="s">
        <v>220</v>
      </c>
      <c r="G238" s="103" t="s">
        <v>220</v>
      </c>
      <c r="H238" s="83"/>
      <c r="I238" s="339"/>
      <c r="J238" s="210" t="s">
        <v>255</v>
      </c>
      <c r="K238" s="100">
        <v>13596.810000000001</v>
      </c>
      <c r="L238" s="101">
        <v>11754.92</v>
      </c>
      <c r="M238" s="101">
        <v>926.76</v>
      </c>
      <c r="N238" s="101">
        <v>915.13000000000011</v>
      </c>
      <c r="O238" s="101" t="s">
        <v>220</v>
      </c>
      <c r="P238" s="103" t="s">
        <v>220</v>
      </c>
      <c r="Q238" s="83"/>
      <c r="R238" s="339"/>
      <c r="S238" s="210" t="s">
        <v>255</v>
      </c>
      <c r="T238" s="107">
        <v>5</v>
      </c>
      <c r="U238" s="109">
        <v>6</v>
      </c>
      <c r="V238" s="109">
        <v>5</v>
      </c>
      <c r="W238" s="113">
        <v>5</v>
      </c>
      <c r="X238" s="83"/>
      <c r="AG238" s="83"/>
      <c r="AH238" s="341"/>
      <c r="AI238" s="210" t="s">
        <v>221</v>
      </c>
      <c r="AJ238" s="111">
        <v>43.4</v>
      </c>
      <c r="AK238" s="280">
        <v>1.2090000000000001</v>
      </c>
      <c r="AL238" s="280">
        <v>9.9990000000000006</v>
      </c>
      <c r="AM238" s="280">
        <v>215.4</v>
      </c>
      <c r="AN238" s="280">
        <v>2.298</v>
      </c>
      <c r="AO238" s="280">
        <v>17.59</v>
      </c>
      <c r="AP238" s="131">
        <v>10</v>
      </c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</row>
    <row r="239" spans="1:52" x14ac:dyDescent="0.25">
      <c r="A239" s="339"/>
      <c r="B239" s="232" t="s">
        <v>234</v>
      </c>
      <c r="C239" s="118">
        <v>2243.61</v>
      </c>
      <c r="D239" s="119">
        <v>2243.61</v>
      </c>
      <c r="E239" s="119">
        <v>2243.61</v>
      </c>
      <c r="F239" s="119" t="s">
        <v>220</v>
      </c>
      <c r="G239" s="121" t="s">
        <v>220</v>
      </c>
      <c r="H239" s="83"/>
      <c r="I239" s="339"/>
      <c r="J239" s="232" t="s">
        <v>234</v>
      </c>
      <c r="K239" s="118">
        <v>14072.079999999998</v>
      </c>
      <c r="L239" s="119">
        <v>12210.31</v>
      </c>
      <c r="M239" s="119">
        <v>1012.04</v>
      </c>
      <c r="N239" s="119">
        <v>849.73</v>
      </c>
      <c r="O239" s="119" t="s">
        <v>220</v>
      </c>
      <c r="P239" s="121" t="s">
        <v>220</v>
      </c>
      <c r="Q239" s="83"/>
      <c r="R239" s="339"/>
      <c r="S239" s="232" t="s">
        <v>234</v>
      </c>
      <c r="T239" s="87">
        <v>5</v>
      </c>
      <c r="U239" s="123">
        <v>6</v>
      </c>
      <c r="V239" s="123">
        <v>5</v>
      </c>
      <c r="W239" s="88">
        <v>5</v>
      </c>
      <c r="X239" s="83"/>
      <c r="AG239" s="83"/>
      <c r="AH239" s="341"/>
      <c r="AI239" s="232" t="s">
        <v>248</v>
      </c>
      <c r="AJ239" s="125">
        <v>43.4</v>
      </c>
      <c r="AK239" s="281">
        <v>1.194</v>
      </c>
      <c r="AL239" s="281">
        <v>9.9990000000000006</v>
      </c>
      <c r="AM239" s="281">
        <v>213.3</v>
      </c>
      <c r="AN239" s="281">
        <v>2.298</v>
      </c>
      <c r="AO239" s="281">
        <v>17.510000000000002</v>
      </c>
      <c r="AP239" s="133">
        <v>10</v>
      </c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</row>
    <row r="240" spans="1:52" x14ac:dyDescent="0.25">
      <c r="A240" s="339"/>
      <c r="B240" s="210" t="s">
        <v>221</v>
      </c>
      <c r="C240" s="100">
        <v>2285.67</v>
      </c>
      <c r="D240" s="101">
        <v>2285.67</v>
      </c>
      <c r="E240" s="101">
        <v>2285.67</v>
      </c>
      <c r="F240" s="101" t="s">
        <v>220</v>
      </c>
      <c r="G240" s="103" t="s">
        <v>220</v>
      </c>
      <c r="H240" s="83"/>
      <c r="I240" s="339"/>
      <c r="J240" s="210" t="s">
        <v>221</v>
      </c>
      <c r="K240" s="100">
        <v>14120.129999999997</v>
      </c>
      <c r="L240" s="101">
        <v>12179.21</v>
      </c>
      <c r="M240" s="101">
        <v>1158.71</v>
      </c>
      <c r="N240" s="101">
        <v>782.21</v>
      </c>
      <c r="O240" s="101" t="s">
        <v>220</v>
      </c>
      <c r="P240" s="103" t="s">
        <v>220</v>
      </c>
      <c r="Q240" s="83"/>
      <c r="R240" s="339"/>
      <c r="S240" s="210" t="s">
        <v>221</v>
      </c>
      <c r="T240" s="107">
        <v>5</v>
      </c>
      <c r="U240" s="109">
        <v>6</v>
      </c>
      <c r="V240" s="109">
        <v>5</v>
      </c>
      <c r="W240" s="113">
        <v>5</v>
      </c>
      <c r="X240" s="83"/>
      <c r="AG240" s="83"/>
      <c r="AH240" s="341"/>
      <c r="AI240" s="210" t="s">
        <v>251</v>
      </c>
      <c r="AJ240" s="111">
        <v>43.94</v>
      </c>
      <c r="AK240" s="280">
        <v>1.1910000000000001</v>
      </c>
      <c r="AL240" s="280">
        <v>9.9990000000000006</v>
      </c>
      <c r="AM240" s="280">
        <v>212.6</v>
      </c>
      <c r="AN240" s="280">
        <v>2.327</v>
      </c>
      <c r="AO240" s="280">
        <v>17.68</v>
      </c>
      <c r="AP240" s="131">
        <v>10</v>
      </c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</row>
    <row r="241" spans="1:52" x14ac:dyDescent="0.25">
      <c r="A241" s="339"/>
      <c r="B241" s="232" t="s">
        <v>248</v>
      </c>
      <c r="C241" s="118">
        <v>2330.4900000000002</v>
      </c>
      <c r="D241" s="119">
        <v>2330.4900000000002</v>
      </c>
      <c r="E241" s="119">
        <v>2330.4900000000002</v>
      </c>
      <c r="F241" s="119" t="s">
        <v>220</v>
      </c>
      <c r="G241" s="121" t="s">
        <v>220</v>
      </c>
      <c r="H241" s="83"/>
      <c r="I241" s="339"/>
      <c r="J241" s="232" t="s">
        <v>248</v>
      </c>
      <c r="K241" s="118">
        <v>14422.66</v>
      </c>
      <c r="L241" s="119">
        <v>12241.16</v>
      </c>
      <c r="M241" s="119">
        <v>1290.02</v>
      </c>
      <c r="N241" s="119">
        <v>891.48</v>
      </c>
      <c r="O241" s="119" t="s">
        <v>220</v>
      </c>
      <c r="P241" s="121" t="s">
        <v>220</v>
      </c>
      <c r="Q241" s="83"/>
      <c r="R241" s="339"/>
      <c r="S241" s="232" t="s">
        <v>248</v>
      </c>
      <c r="T241" s="87">
        <v>5</v>
      </c>
      <c r="U241" s="123">
        <v>6</v>
      </c>
      <c r="V241" s="123">
        <v>5</v>
      </c>
      <c r="W241" s="88">
        <v>5</v>
      </c>
      <c r="X241" s="83"/>
      <c r="AG241" s="83"/>
      <c r="AH241" s="341"/>
      <c r="AI241" s="232" t="s">
        <v>253</v>
      </c>
      <c r="AJ241" s="125">
        <v>43.72</v>
      </c>
      <c r="AK241" s="281">
        <v>1.173</v>
      </c>
      <c r="AL241" s="281">
        <v>9.9990000000000006</v>
      </c>
      <c r="AM241" s="281">
        <v>209.9</v>
      </c>
      <c r="AN241" s="281">
        <v>2.3149999999999999</v>
      </c>
      <c r="AO241" s="281">
        <v>17.62</v>
      </c>
      <c r="AP241" s="133">
        <v>10</v>
      </c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</row>
    <row r="242" spans="1:52" x14ac:dyDescent="0.25">
      <c r="A242" s="339"/>
      <c r="B242" s="210" t="s">
        <v>251</v>
      </c>
      <c r="C242" s="100">
        <v>2380.38</v>
      </c>
      <c r="D242" s="101">
        <v>2380.38</v>
      </c>
      <c r="E242" s="101">
        <v>2380.38</v>
      </c>
      <c r="F242" s="101" t="s">
        <v>220</v>
      </c>
      <c r="G242" s="103" t="s">
        <v>220</v>
      </c>
      <c r="H242" s="83"/>
      <c r="I242" s="339"/>
      <c r="J242" s="210" t="s">
        <v>251</v>
      </c>
      <c r="K242" s="100">
        <v>14867.49</v>
      </c>
      <c r="L242" s="101">
        <v>12403.06</v>
      </c>
      <c r="M242" s="101">
        <v>1409.74</v>
      </c>
      <c r="N242" s="101">
        <v>1054.6899999999998</v>
      </c>
      <c r="O242" s="101" t="s">
        <v>220</v>
      </c>
      <c r="P242" s="103" t="s">
        <v>220</v>
      </c>
      <c r="Q242" s="83"/>
      <c r="R242" s="339"/>
      <c r="S242" s="210" t="s">
        <v>251</v>
      </c>
      <c r="T242" s="107">
        <v>5</v>
      </c>
      <c r="U242" s="109">
        <v>6</v>
      </c>
      <c r="V242" s="109">
        <v>5</v>
      </c>
      <c r="W242" s="113">
        <v>5</v>
      </c>
      <c r="X242" s="83"/>
      <c r="AG242" s="83"/>
      <c r="AH242" s="341"/>
      <c r="AI242" s="210" t="s">
        <v>245</v>
      </c>
      <c r="AJ242" s="111">
        <v>43.85</v>
      </c>
      <c r="AK242" s="280">
        <v>1.163</v>
      </c>
      <c r="AL242" s="280">
        <v>9.9990000000000006</v>
      </c>
      <c r="AM242" s="280">
        <v>207.9</v>
      </c>
      <c r="AN242" s="280">
        <v>2.3220000000000001</v>
      </c>
      <c r="AO242" s="280">
        <v>17.670000000000002</v>
      </c>
      <c r="AP242" s="131">
        <v>10</v>
      </c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</row>
    <row r="243" spans="1:52" x14ac:dyDescent="0.25">
      <c r="A243" s="339"/>
      <c r="B243" s="232" t="s">
        <v>253</v>
      </c>
      <c r="C243" s="118">
        <v>2484.58</v>
      </c>
      <c r="D243" s="119">
        <v>2484.58</v>
      </c>
      <c r="E243" s="119">
        <v>2484.58</v>
      </c>
      <c r="F243" s="119" t="s">
        <v>220</v>
      </c>
      <c r="G243" s="121" t="s">
        <v>220</v>
      </c>
      <c r="H243" s="83"/>
      <c r="I243" s="339"/>
      <c r="J243" s="232" t="s">
        <v>253</v>
      </c>
      <c r="K243" s="118">
        <v>15740.32</v>
      </c>
      <c r="L243" s="119">
        <v>12924.33</v>
      </c>
      <c r="M243" s="119">
        <v>1395.52</v>
      </c>
      <c r="N243" s="119">
        <v>1420.47</v>
      </c>
      <c r="O243" s="119" t="s">
        <v>220</v>
      </c>
      <c r="P243" s="121" t="s">
        <v>220</v>
      </c>
      <c r="Q243" s="83"/>
      <c r="R243" s="339"/>
      <c r="S243" s="232" t="s">
        <v>253</v>
      </c>
      <c r="T243" s="87">
        <v>5</v>
      </c>
      <c r="U243" s="123">
        <v>6</v>
      </c>
      <c r="V243" s="123">
        <v>5</v>
      </c>
      <c r="W243" s="88">
        <v>5</v>
      </c>
      <c r="X243" s="83"/>
      <c r="AG243" s="83"/>
      <c r="AH243" s="341"/>
      <c r="AI243" s="232" t="s">
        <v>249</v>
      </c>
      <c r="AJ243" s="125">
        <v>43.93</v>
      </c>
      <c r="AK243" s="281">
        <v>1.1639999999999999</v>
      </c>
      <c r="AL243" s="281">
        <v>9.9990000000000006</v>
      </c>
      <c r="AM243" s="281">
        <v>206.6</v>
      </c>
      <c r="AN243" s="281">
        <v>2.3260000000000001</v>
      </c>
      <c r="AO243" s="281">
        <v>17.72</v>
      </c>
      <c r="AP243" s="133">
        <v>10</v>
      </c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</row>
    <row r="244" spans="1:52" x14ac:dyDescent="0.25">
      <c r="A244" s="339"/>
      <c r="B244" s="210" t="s">
        <v>245</v>
      </c>
      <c r="C244" s="100">
        <v>2594.06</v>
      </c>
      <c r="D244" s="101">
        <v>2594.06</v>
      </c>
      <c r="E244" s="101">
        <v>2594.06</v>
      </c>
      <c r="F244" s="101" t="s">
        <v>220</v>
      </c>
      <c r="G244" s="103" t="s">
        <v>220</v>
      </c>
      <c r="H244" s="83"/>
      <c r="I244" s="339"/>
      <c r="J244" s="210" t="s">
        <v>245</v>
      </c>
      <c r="K244" s="100">
        <v>16426.54</v>
      </c>
      <c r="L244" s="101">
        <v>13362.78</v>
      </c>
      <c r="M244" s="101">
        <v>1110.57</v>
      </c>
      <c r="N244" s="101">
        <v>1953.1899999999998</v>
      </c>
      <c r="O244" s="101" t="s">
        <v>220</v>
      </c>
      <c r="P244" s="103" t="s">
        <v>220</v>
      </c>
      <c r="Q244" s="83"/>
      <c r="R244" s="339"/>
      <c r="S244" s="210" t="s">
        <v>245</v>
      </c>
      <c r="T244" s="107">
        <v>5</v>
      </c>
      <c r="U244" s="109">
        <v>6</v>
      </c>
      <c r="V244" s="109">
        <v>5</v>
      </c>
      <c r="W244" s="113">
        <v>5</v>
      </c>
      <c r="X244" s="83"/>
      <c r="AG244" s="83"/>
      <c r="AH244" s="341">
        <v>1939</v>
      </c>
      <c r="AI244" s="210" t="s">
        <v>247</v>
      </c>
      <c r="AJ244" s="111">
        <v>44.05</v>
      </c>
      <c r="AK244" s="280">
        <v>1.167</v>
      </c>
      <c r="AL244" s="280">
        <v>10</v>
      </c>
      <c r="AM244" s="280">
        <v>206.6</v>
      </c>
      <c r="AN244" s="280">
        <v>2.3290000000000002</v>
      </c>
      <c r="AO244" s="280">
        <v>17.739999999999998</v>
      </c>
      <c r="AP244" s="131">
        <v>10</v>
      </c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</row>
    <row r="245" spans="1:52" x14ac:dyDescent="0.25">
      <c r="A245" s="343"/>
      <c r="B245" s="235" t="s">
        <v>249</v>
      </c>
      <c r="C245" s="155">
        <v>2740.02</v>
      </c>
      <c r="D245" s="156">
        <v>2740.02</v>
      </c>
      <c r="E245" s="156">
        <v>2740.02</v>
      </c>
      <c r="F245" s="156" t="s">
        <v>220</v>
      </c>
      <c r="G245" s="157" t="s">
        <v>220</v>
      </c>
      <c r="H245" s="83"/>
      <c r="I245" s="343"/>
      <c r="J245" s="235" t="s">
        <v>249</v>
      </c>
      <c r="K245" s="155">
        <v>17365.18</v>
      </c>
      <c r="L245" s="156">
        <v>13833.89</v>
      </c>
      <c r="M245" s="156">
        <v>1182.94</v>
      </c>
      <c r="N245" s="156">
        <v>2348.35</v>
      </c>
      <c r="O245" s="156" t="s">
        <v>220</v>
      </c>
      <c r="P245" s="157" t="s">
        <v>220</v>
      </c>
      <c r="Q245" s="83"/>
      <c r="R245" s="343"/>
      <c r="S245" s="235" t="s">
        <v>249</v>
      </c>
      <c r="T245" s="141">
        <v>5</v>
      </c>
      <c r="U245" s="158">
        <v>6</v>
      </c>
      <c r="V245" s="158">
        <v>5</v>
      </c>
      <c r="W245" s="142">
        <v>5</v>
      </c>
      <c r="X245" s="83"/>
      <c r="AG245" s="83"/>
      <c r="AH245" s="341"/>
      <c r="AI245" s="232" t="s">
        <v>250</v>
      </c>
      <c r="AJ245" s="125">
        <v>43.88</v>
      </c>
      <c r="AK245" s="281">
        <v>1.167</v>
      </c>
      <c r="AL245" s="281">
        <v>10</v>
      </c>
      <c r="AM245" s="281">
        <v>206.6</v>
      </c>
      <c r="AN245" s="281">
        <v>2.3210000000000002</v>
      </c>
      <c r="AO245" s="281">
        <v>17.690000000000001</v>
      </c>
      <c r="AP245" s="133">
        <v>10</v>
      </c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</row>
    <row r="246" spans="1:52" x14ac:dyDescent="0.25">
      <c r="A246" s="165"/>
      <c r="B246" s="165"/>
      <c r="C246" s="165"/>
      <c r="D246" s="165"/>
      <c r="E246" s="165"/>
      <c r="F246" s="165"/>
      <c r="G246" s="165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348"/>
      <c r="S246" s="150"/>
      <c r="T246" s="345"/>
      <c r="U246" s="345"/>
      <c r="V246" s="345"/>
      <c r="W246" s="345"/>
      <c r="X246" s="83"/>
      <c r="AG246" s="83"/>
      <c r="AH246" s="341"/>
      <c r="AI246" s="210" t="s">
        <v>232</v>
      </c>
      <c r="AJ246" s="111">
        <v>43.98</v>
      </c>
      <c r="AK246" s="280">
        <v>1.171</v>
      </c>
      <c r="AL246" s="280">
        <v>10</v>
      </c>
      <c r="AM246" s="280">
        <v>207.1</v>
      </c>
      <c r="AN246" s="280">
        <v>2.3250000000000002</v>
      </c>
      <c r="AO246" s="280">
        <v>17.72</v>
      </c>
      <c r="AP246" s="131">
        <v>10</v>
      </c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</row>
    <row r="247" spans="1:52" x14ac:dyDescent="0.25">
      <c r="A247" s="165"/>
      <c r="B247" s="165"/>
      <c r="C247" s="165"/>
      <c r="D247" s="165"/>
      <c r="E247" s="165"/>
      <c r="F247" s="165"/>
      <c r="G247" s="165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348"/>
      <c r="S247" s="150"/>
      <c r="T247" s="345"/>
      <c r="U247" s="345"/>
      <c r="V247" s="345"/>
      <c r="W247" s="345"/>
      <c r="X247" s="83"/>
      <c r="AG247" s="83"/>
      <c r="AH247" s="341"/>
      <c r="AI247" s="232" t="s">
        <v>254</v>
      </c>
      <c r="AJ247" s="125">
        <v>44.35</v>
      </c>
      <c r="AK247" s="281">
        <v>1.18</v>
      </c>
      <c r="AL247" s="281">
        <v>10</v>
      </c>
      <c r="AM247" s="281">
        <v>208.6</v>
      </c>
      <c r="AN247" s="281">
        <v>2.3439999999999999</v>
      </c>
      <c r="AO247" s="281">
        <v>17.86</v>
      </c>
      <c r="AP247" s="133">
        <v>10</v>
      </c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</row>
    <row r="248" spans="1:52" x14ac:dyDescent="0.25">
      <c r="A248" s="165"/>
      <c r="B248" s="165"/>
      <c r="C248" s="165"/>
      <c r="D248" s="165"/>
      <c r="E248" s="165"/>
      <c r="F248" s="165"/>
      <c r="G248" s="165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348"/>
      <c r="S248" s="150"/>
      <c r="T248" s="345"/>
      <c r="U248" s="345"/>
      <c r="V248" s="345"/>
      <c r="W248" s="345"/>
      <c r="X248" s="83"/>
      <c r="AG248" s="83"/>
      <c r="AH248" s="341"/>
      <c r="AI248" s="210" t="s">
        <v>255</v>
      </c>
      <c r="AJ248" s="111">
        <v>44.26</v>
      </c>
      <c r="AK248" s="280">
        <v>1.1779999999999999</v>
      </c>
      <c r="AL248" s="280">
        <v>10</v>
      </c>
      <c r="AM248" s="280">
        <v>208.2</v>
      </c>
      <c r="AN248" s="280">
        <v>2.34</v>
      </c>
      <c r="AO248" s="280">
        <v>17.84</v>
      </c>
      <c r="AP248" s="131">
        <v>10</v>
      </c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</row>
    <row r="249" spans="1:52" x14ac:dyDescent="0.25">
      <c r="A249" s="165"/>
      <c r="B249" s="165"/>
      <c r="C249" s="165"/>
      <c r="D249" s="165"/>
      <c r="E249" s="165"/>
      <c r="F249" s="165"/>
      <c r="G249" s="165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348"/>
      <c r="S249" s="150"/>
      <c r="T249" s="345"/>
      <c r="U249" s="345"/>
      <c r="V249" s="345"/>
      <c r="W249" s="345"/>
      <c r="X249" s="83"/>
      <c r="AG249" s="83"/>
      <c r="AH249" s="341"/>
      <c r="AI249" s="232" t="s">
        <v>234</v>
      </c>
      <c r="AJ249" s="125">
        <v>44.12</v>
      </c>
      <c r="AK249" s="281">
        <v>1.1739999999999999</v>
      </c>
      <c r="AL249" s="281">
        <v>10</v>
      </c>
      <c r="AM249" s="281">
        <v>207.6</v>
      </c>
      <c r="AN249" s="281">
        <v>2.3319999999999999</v>
      </c>
      <c r="AO249" s="281">
        <v>17.78</v>
      </c>
      <c r="AP249" s="133">
        <v>10</v>
      </c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</row>
    <row r="250" spans="1:52" x14ac:dyDescent="0.25">
      <c r="A250" s="165"/>
      <c r="B250" s="165"/>
      <c r="C250" s="165"/>
      <c r="D250" s="165"/>
      <c r="E250" s="165"/>
      <c r="F250" s="165"/>
      <c r="G250" s="165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348"/>
      <c r="S250" s="150"/>
      <c r="T250" s="345"/>
      <c r="U250" s="345"/>
      <c r="V250" s="345"/>
      <c r="W250" s="345"/>
      <c r="X250" s="83"/>
      <c r="AG250" s="83"/>
      <c r="AH250" s="341"/>
      <c r="AI250" s="210" t="s">
        <v>221</v>
      </c>
      <c r="AJ250" s="111">
        <v>44.11</v>
      </c>
      <c r="AK250" s="280">
        <v>1.1739999999999999</v>
      </c>
      <c r="AL250" s="280">
        <v>10</v>
      </c>
      <c r="AM250" s="280">
        <v>207.5</v>
      </c>
      <c r="AN250" s="280">
        <v>2.3319999999999999</v>
      </c>
      <c r="AO250" s="280">
        <v>17.79</v>
      </c>
      <c r="AP250" s="131">
        <v>10</v>
      </c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</row>
    <row r="251" spans="1:52" x14ac:dyDescent="0.25">
      <c r="A251" s="165"/>
      <c r="B251" s="165"/>
      <c r="C251" s="165"/>
      <c r="D251" s="165"/>
      <c r="E251" s="165"/>
      <c r="F251" s="165"/>
      <c r="G251" s="165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348"/>
      <c r="S251" s="150"/>
      <c r="T251" s="345"/>
      <c r="U251" s="345"/>
      <c r="V251" s="345"/>
      <c r="W251" s="345"/>
      <c r="X251" s="83"/>
      <c r="AG251" s="83"/>
      <c r="AH251" s="341"/>
      <c r="AI251" s="232" t="s">
        <v>248</v>
      </c>
      <c r="AJ251" s="125">
        <v>44.08</v>
      </c>
      <c r="AK251" s="281">
        <v>1.163</v>
      </c>
      <c r="AL251" s="281">
        <v>10</v>
      </c>
      <c r="AM251" s="281">
        <v>205.3</v>
      </c>
      <c r="AN251" s="281">
        <v>2.3279999999999998</v>
      </c>
      <c r="AO251" s="281">
        <v>17.760000000000002</v>
      </c>
      <c r="AP251" s="133">
        <v>10</v>
      </c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</row>
    <row r="252" spans="1:52" x14ac:dyDescent="0.25">
      <c r="A252" s="165"/>
      <c r="B252" s="165"/>
      <c r="C252" s="165"/>
      <c r="D252" s="165"/>
      <c r="E252" s="165"/>
      <c r="F252" s="165"/>
      <c r="G252" s="165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348"/>
      <c r="S252" s="150"/>
      <c r="T252" s="345"/>
      <c r="U252" s="345"/>
      <c r="V252" s="345"/>
      <c r="W252" s="345"/>
      <c r="X252" s="83"/>
      <c r="AG252" s="83"/>
      <c r="AH252" s="341"/>
      <c r="AI252" s="210" t="s">
        <v>251</v>
      </c>
      <c r="AJ252" s="111">
        <v>44.01</v>
      </c>
      <c r="AK252" s="280">
        <v>0.996</v>
      </c>
      <c r="AL252" s="280">
        <v>10</v>
      </c>
      <c r="AM252" s="280">
        <v>176.1</v>
      </c>
      <c r="AN252" s="280">
        <v>2.274</v>
      </c>
      <c r="AO252" s="280">
        <v>17.59</v>
      </c>
      <c r="AP252" s="131">
        <v>10</v>
      </c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</row>
    <row r="253" spans="1:52" x14ac:dyDescent="0.25">
      <c r="A253" s="165"/>
      <c r="B253" s="165"/>
      <c r="C253" s="165"/>
      <c r="D253" s="165"/>
      <c r="E253" s="165"/>
      <c r="F253" s="165"/>
      <c r="G253" s="165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348"/>
      <c r="S253" s="150"/>
      <c r="T253" s="345"/>
      <c r="U253" s="345"/>
      <c r="V253" s="345"/>
      <c r="W253" s="345"/>
      <c r="X253" s="83"/>
      <c r="AG253" s="83"/>
      <c r="AH253" s="341"/>
      <c r="AI253" s="232" t="s">
        <v>253</v>
      </c>
      <c r="AJ253" s="125">
        <v>44.33</v>
      </c>
      <c r="AK253" s="281">
        <v>1.0129999999999999</v>
      </c>
      <c r="AL253" s="281">
        <v>10</v>
      </c>
      <c r="AM253" s="281">
        <v>178.1</v>
      </c>
      <c r="AN253" s="281">
        <v>2.2469999999999999</v>
      </c>
      <c r="AO253" s="281">
        <v>17.760000000000002</v>
      </c>
      <c r="AP253" s="133">
        <v>10</v>
      </c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</row>
    <row r="254" spans="1:52" x14ac:dyDescent="0.25">
      <c r="A254" s="165"/>
      <c r="B254" s="165"/>
      <c r="C254" s="165"/>
      <c r="D254" s="165"/>
      <c r="E254" s="165"/>
      <c r="F254" s="165"/>
      <c r="G254" s="165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348"/>
      <c r="S254" s="150"/>
      <c r="T254" s="345"/>
      <c r="U254" s="345"/>
      <c r="V254" s="345"/>
      <c r="W254" s="345"/>
      <c r="X254" s="83"/>
      <c r="AG254" s="83"/>
      <c r="AH254" s="341"/>
      <c r="AI254" s="210" t="s">
        <v>245</v>
      </c>
      <c r="AJ254" s="111">
        <v>44.5</v>
      </c>
      <c r="AK254" s="280">
        <v>0.99199999999999999</v>
      </c>
      <c r="AL254" s="280">
        <v>10</v>
      </c>
      <c r="AM254" s="280">
        <v>175.1</v>
      </c>
      <c r="AN254" s="280">
        <v>2.25</v>
      </c>
      <c r="AO254" s="280">
        <v>17.829999999999998</v>
      </c>
      <c r="AP254" s="131">
        <v>10</v>
      </c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</row>
    <row r="255" spans="1:52" x14ac:dyDescent="0.25">
      <c r="A255" s="165"/>
      <c r="B255" s="165"/>
      <c r="C255" s="165"/>
      <c r="D255" s="165"/>
      <c r="E255" s="165"/>
      <c r="F255" s="165"/>
      <c r="G255" s="165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348"/>
      <c r="S255" s="150"/>
      <c r="T255" s="345"/>
      <c r="U255" s="345"/>
      <c r="V255" s="345"/>
      <c r="W255" s="345"/>
      <c r="X255" s="83"/>
      <c r="AG255" s="83"/>
      <c r="AH255" s="341"/>
      <c r="AI255" s="232" t="s">
        <v>249</v>
      </c>
      <c r="AJ255" s="125">
        <v>44.54</v>
      </c>
      <c r="AK255" s="281">
        <v>0.99299999999999999</v>
      </c>
      <c r="AL255" s="281">
        <v>10</v>
      </c>
      <c r="AM255" s="281">
        <v>175.2</v>
      </c>
      <c r="AN255" s="281">
        <v>2.25</v>
      </c>
      <c r="AO255" s="281">
        <v>17.850000000000001</v>
      </c>
      <c r="AP255" s="133">
        <v>10</v>
      </c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</row>
    <row r="256" spans="1:52" x14ac:dyDescent="0.25">
      <c r="A256" s="165"/>
      <c r="B256" s="165"/>
      <c r="C256" s="165"/>
      <c r="D256" s="165"/>
      <c r="E256" s="165"/>
      <c r="F256" s="165"/>
      <c r="G256" s="165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348"/>
      <c r="S256" s="150"/>
      <c r="T256" s="345"/>
      <c r="U256" s="345"/>
      <c r="V256" s="345"/>
      <c r="W256" s="345"/>
      <c r="X256" s="83"/>
      <c r="AG256" s="83"/>
      <c r="AH256" s="341">
        <v>1940</v>
      </c>
      <c r="AI256" s="210" t="s">
        <v>247</v>
      </c>
      <c r="AJ256" s="111">
        <v>44.54</v>
      </c>
      <c r="AK256" s="280">
        <v>1.0009999999999999</v>
      </c>
      <c r="AL256" s="280">
        <v>10</v>
      </c>
      <c r="AM256" s="280">
        <v>176.7</v>
      </c>
      <c r="AN256" s="280">
        <v>2.25</v>
      </c>
      <c r="AO256" s="280">
        <v>17.86</v>
      </c>
      <c r="AP256" s="131">
        <v>10</v>
      </c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</row>
    <row r="257" spans="1:52" x14ac:dyDescent="0.25">
      <c r="A257" s="165"/>
      <c r="B257" s="165"/>
      <c r="C257" s="165"/>
      <c r="D257" s="165"/>
      <c r="E257" s="165"/>
      <c r="F257" s="165"/>
      <c r="G257" s="165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348"/>
      <c r="S257" s="150"/>
      <c r="T257" s="345"/>
      <c r="U257" s="345"/>
      <c r="V257" s="345"/>
      <c r="W257" s="345"/>
      <c r="X257" s="83"/>
      <c r="AG257" s="83"/>
      <c r="AH257" s="341"/>
      <c r="AI257" s="232" t="s">
        <v>250</v>
      </c>
      <c r="AJ257" s="125">
        <v>44.55</v>
      </c>
      <c r="AK257" s="281">
        <v>1.002</v>
      </c>
      <c r="AL257" s="281">
        <v>10</v>
      </c>
      <c r="AM257" s="281">
        <v>176.8</v>
      </c>
      <c r="AN257" s="281">
        <v>2.2509999999999999</v>
      </c>
      <c r="AO257" s="281">
        <v>17.87</v>
      </c>
      <c r="AP257" s="133">
        <v>10</v>
      </c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</row>
    <row r="258" spans="1:52" x14ac:dyDescent="0.25">
      <c r="A258" s="165"/>
      <c r="B258" s="165"/>
      <c r="C258" s="165"/>
      <c r="D258" s="165"/>
      <c r="E258" s="165"/>
      <c r="F258" s="165"/>
      <c r="G258" s="165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S258" s="150"/>
      <c r="T258" s="345"/>
      <c r="U258" s="345"/>
      <c r="V258" s="345"/>
      <c r="W258" s="345"/>
      <c r="X258" s="83"/>
      <c r="AG258" s="83"/>
      <c r="AH258" s="341"/>
      <c r="AI258" s="210" t="s">
        <v>232</v>
      </c>
      <c r="AJ258" s="111">
        <v>44.55</v>
      </c>
      <c r="AK258" s="280">
        <v>0.95399999999999996</v>
      </c>
      <c r="AL258" s="280">
        <v>10</v>
      </c>
      <c r="AM258" s="280">
        <v>168.6</v>
      </c>
      <c r="AN258" s="280">
        <v>2.2519999999999998</v>
      </c>
      <c r="AO258" s="280">
        <v>17.87</v>
      </c>
      <c r="AP258" s="131">
        <v>10</v>
      </c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</row>
    <row r="259" spans="1:52" x14ac:dyDescent="0.25">
      <c r="A259" s="165"/>
      <c r="B259" s="165"/>
      <c r="C259" s="165"/>
      <c r="D259" s="165"/>
      <c r="E259" s="165"/>
      <c r="F259" s="165"/>
      <c r="G259" s="165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S259" s="150"/>
      <c r="T259" s="345"/>
      <c r="U259" s="345"/>
      <c r="V259" s="345"/>
      <c r="W259" s="345"/>
      <c r="X259" s="83"/>
      <c r="AG259" s="83"/>
      <c r="AH259" s="341"/>
      <c r="AI259" s="232" t="s">
        <v>254</v>
      </c>
      <c r="AJ259" s="125">
        <v>44.55</v>
      </c>
      <c r="AK259" s="281">
        <v>0.89100000000000001</v>
      </c>
      <c r="AL259" s="281">
        <v>10</v>
      </c>
      <c r="AM259" s="281">
        <v>157.30000000000001</v>
      </c>
      <c r="AN259" s="281">
        <v>2.2480000000000002</v>
      </c>
      <c r="AO259" s="281">
        <v>17.829999999999998</v>
      </c>
      <c r="AP259" s="133">
        <v>10</v>
      </c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</row>
    <row r="260" spans="1:52" x14ac:dyDescent="0.25">
      <c r="A260" s="165"/>
      <c r="B260" s="165"/>
      <c r="C260" s="165"/>
      <c r="D260" s="165"/>
      <c r="E260" s="165"/>
      <c r="F260" s="165"/>
      <c r="G260" s="165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S260" s="150"/>
      <c r="T260" s="345"/>
      <c r="U260" s="345"/>
      <c r="V260" s="345"/>
      <c r="W260" s="345"/>
      <c r="X260" s="83"/>
      <c r="AG260" s="83"/>
      <c r="AH260" s="341"/>
      <c r="AI260" s="210" t="s">
        <v>255</v>
      </c>
      <c r="AJ260" s="111">
        <v>44.54</v>
      </c>
      <c r="AK260" s="280">
        <v>0.83</v>
      </c>
      <c r="AL260" s="280">
        <v>9.9960000000000004</v>
      </c>
      <c r="AM260" s="280">
        <v>146.80000000000001</v>
      </c>
      <c r="AN260" s="280">
        <v>2.2490000000000001</v>
      </c>
      <c r="AO260" s="280">
        <v>17.850000000000001</v>
      </c>
      <c r="AP260" s="131">
        <v>10</v>
      </c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</row>
    <row r="261" spans="1:52" x14ac:dyDescent="0.25">
      <c r="A261" s="165"/>
      <c r="B261" s="165"/>
      <c r="C261" s="165"/>
      <c r="D261" s="165"/>
      <c r="E261" s="165"/>
      <c r="F261" s="165"/>
      <c r="G261" s="165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X261" s="83"/>
      <c r="AG261" s="83"/>
      <c r="AH261" s="341"/>
      <c r="AI261" s="232" t="s">
        <v>234</v>
      </c>
      <c r="AJ261" s="125">
        <v>44.55</v>
      </c>
      <c r="AK261" s="281">
        <v>0.89300000000000002</v>
      </c>
      <c r="AL261" s="281">
        <v>10.01</v>
      </c>
      <c r="AM261" s="281">
        <v>159.80000000000001</v>
      </c>
      <c r="AN261" s="281">
        <v>2.2490000000000001</v>
      </c>
      <c r="AO261" s="281">
        <v>17.84</v>
      </c>
      <c r="AP261" s="133">
        <v>10</v>
      </c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</row>
    <row r="262" spans="1:52" x14ac:dyDescent="0.25">
      <c r="A262" s="165"/>
      <c r="B262" s="165"/>
      <c r="C262" s="165"/>
      <c r="D262" s="165"/>
      <c r="E262" s="165"/>
      <c r="F262" s="165"/>
      <c r="G262" s="165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X262" s="83"/>
      <c r="AG262" s="83"/>
      <c r="AH262" s="341"/>
      <c r="AI262" s="210" t="s">
        <v>221</v>
      </c>
      <c r="AJ262" s="111">
        <v>44.55</v>
      </c>
      <c r="AK262" s="280" t="s">
        <v>220</v>
      </c>
      <c r="AL262" s="280">
        <v>10.11</v>
      </c>
      <c r="AM262" s="280">
        <v>169.7</v>
      </c>
      <c r="AN262" s="280">
        <v>2.2490000000000001</v>
      </c>
      <c r="AO262" s="280">
        <v>17.84</v>
      </c>
      <c r="AP262" s="131">
        <v>10</v>
      </c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</row>
    <row r="263" spans="1:52" x14ac:dyDescent="0.25">
      <c r="A263" s="165"/>
      <c r="B263" s="165"/>
      <c r="C263" s="165"/>
      <c r="D263" s="165"/>
      <c r="E263" s="165"/>
      <c r="F263" s="165"/>
      <c r="G263" s="165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X263" s="83"/>
      <c r="AG263" s="83"/>
      <c r="AH263" s="341"/>
      <c r="AI263" s="232" t="s">
        <v>248</v>
      </c>
      <c r="AJ263" s="125">
        <v>44.55</v>
      </c>
      <c r="AK263" s="281" t="s">
        <v>220</v>
      </c>
      <c r="AL263" s="281">
        <v>10.14</v>
      </c>
      <c r="AM263" s="281">
        <v>177</v>
      </c>
      <c r="AN263" s="281">
        <v>2.2490000000000001</v>
      </c>
      <c r="AO263" s="281">
        <v>17.809999999999999</v>
      </c>
      <c r="AP263" s="133">
        <v>10</v>
      </c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</row>
    <row r="264" spans="1:52" x14ac:dyDescent="0.25">
      <c r="A264" s="165"/>
      <c r="B264" s="165"/>
      <c r="C264" s="165"/>
      <c r="D264" s="165"/>
      <c r="E264" s="165"/>
      <c r="F264" s="165"/>
      <c r="G264" s="165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X264" s="83"/>
      <c r="AG264" s="83"/>
      <c r="AH264" s="341"/>
      <c r="AI264" s="210" t="s">
        <v>251</v>
      </c>
      <c r="AJ264" s="111">
        <v>44.54</v>
      </c>
      <c r="AK264" s="280" t="s">
        <v>220</v>
      </c>
      <c r="AL264" s="280">
        <v>10.15</v>
      </c>
      <c r="AM264" s="280">
        <v>179.8</v>
      </c>
      <c r="AN264" s="280">
        <v>2.2490000000000001</v>
      </c>
      <c r="AO264" s="280">
        <v>17.8</v>
      </c>
      <c r="AP264" s="131">
        <v>10</v>
      </c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</row>
    <row r="265" spans="1:52" x14ac:dyDescent="0.25">
      <c r="A265" s="165"/>
      <c r="B265" s="165"/>
      <c r="C265" s="165"/>
      <c r="D265" s="165"/>
      <c r="E265" s="165"/>
      <c r="F265" s="165"/>
      <c r="G265" s="165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X265" s="83"/>
      <c r="AG265" s="83"/>
      <c r="AH265" s="341"/>
      <c r="AI265" s="232" t="s">
        <v>253</v>
      </c>
      <c r="AJ265" s="125">
        <v>44.55</v>
      </c>
      <c r="AK265" s="281" t="s">
        <v>220</v>
      </c>
      <c r="AL265" s="281">
        <v>10.3</v>
      </c>
      <c r="AM265" s="281">
        <v>178</v>
      </c>
      <c r="AN265" s="281">
        <v>2.2490000000000001</v>
      </c>
      <c r="AO265" s="281">
        <v>17.82</v>
      </c>
      <c r="AP265" s="133">
        <v>10</v>
      </c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</row>
    <row r="266" spans="1:52" x14ac:dyDescent="0.25">
      <c r="A266" s="165"/>
      <c r="B266" s="165"/>
      <c r="C266" s="165"/>
      <c r="D266" s="165"/>
      <c r="E266" s="165"/>
      <c r="F266" s="165"/>
      <c r="G266" s="165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X266" s="83"/>
      <c r="AG266" s="83"/>
      <c r="AH266" s="341"/>
      <c r="AI266" s="210" t="s">
        <v>245</v>
      </c>
      <c r="AJ266" s="111">
        <v>44.55</v>
      </c>
      <c r="AK266" s="280" t="s">
        <v>220</v>
      </c>
      <c r="AL266" s="280">
        <v>10.32</v>
      </c>
      <c r="AM266" s="280">
        <v>176.5</v>
      </c>
      <c r="AN266" s="280" t="s">
        <v>220</v>
      </c>
      <c r="AO266" s="280">
        <v>17.82</v>
      </c>
      <c r="AP266" s="131">
        <v>10</v>
      </c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</row>
    <row r="267" spans="1:52" x14ac:dyDescent="0.25">
      <c r="A267" s="165"/>
      <c r="B267" s="165"/>
      <c r="C267" s="165"/>
      <c r="D267" s="165"/>
      <c r="E267" s="165"/>
      <c r="F267" s="165"/>
      <c r="G267" s="165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X267" s="83"/>
      <c r="AG267" s="83"/>
      <c r="AH267" s="349"/>
      <c r="AI267" s="235" t="s">
        <v>249</v>
      </c>
      <c r="AJ267" s="236">
        <v>44.55</v>
      </c>
      <c r="AK267" s="297" t="s">
        <v>220</v>
      </c>
      <c r="AL267" s="297">
        <v>10.33</v>
      </c>
      <c r="AM267" s="297">
        <v>176.5</v>
      </c>
      <c r="AN267" s="297" t="s">
        <v>220</v>
      </c>
      <c r="AO267" s="297">
        <v>17.82</v>
      </c>
      <c r="AP267" s="298">
        <v>10</v>
      </c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</row>
    <row r="268" spans="1:52" x14ac:dyDescent="0.25">
      <c r="A268" s="165"/>
      <c r="B268" s="165"/>
      <c r="C268" s="165"/>
      <c r="D268" s="165"/>
      <c r="E268" s="165"/>
      <c r="F268" s="165"/>
      <c r="G268" s="165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X268" s="83"/>
      <c r="AG268" s="83"/>
      <c r="AI268" s="350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</row>
    <row r="269" spans="1:52" x14ac:dyDescent="0.25">
      <c r="A269" s="165"/>
      <c r="B269" s="165"/>
      <c r="C269" s="165"/>
      <c r="D269" s="165"/>
      <c r="E269" s="165"/>
      <c r="F269" s="165"/>
      <c r="G269" s="165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165"/>
      <c r="S269" s="165"/>
      <c r="T269" s="165"/>
      <c r="U269" s="165"/>
      <c r="V269" s="165"/>
      <c r="W269" s="165"/>
      <c r="X269" s="83"/>
      <c r="AG269" s="83"/>
      <c r="AH269" s="83"/>
      <c r="AI269" s="350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</row>
    <row r="270" spans="1:52" x14ac:dyDescent="0.25">
      <c r="A270" s="165"/>
      <c r="B270" s="165"/>
      <c r="C270" s="165"/>
      <c r="D270" s="165"/>
      <c r="E270" s="165"/>
      <c r="F270" s="165"/>
      <c r="G270" s="165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165"/>
      <c r="S270" s="165"/>
      <c r="T270" s="165"/>
      <c r="U270" s="165"/>
      <c r="V270" s="165"/>
      <c r="W270" s="165"/>
      <c r="X270" s="83"/>
      <c r="AG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</row>
    <row r="271" spans="1:52" x14ac:dyDescent="0.25">
      <c r="A271" s="165"/>
      <c r="B271" s="165"/>
      <c r="C271" s="165"/>
      <c r="D271" s="165"/>
      <c r="E271" s="165"/>
      <c r="F271" s="165"/>
      <c r="G271" s="165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165"/>
      <c r="S271" s="165"/>
      <c r="T271" s="165"/>
      <c r="U271" s="165"/>
      <c r="V271" s="165"/>
      <c r="W271" s="165"/>
      <c r="X271" s="83"/>
      <c r="AG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</row>
    <row r="272" spans="1:52" x14ac:dyDescent="0.25">
      <c r="A272" s="165"/>
      <c r="B272" s="165"/>
      <c r="C272" s="165"/>
      <c r="D272" s="165"/>
      <c r="E272" s="165"/>
      <c r="F272" s="165"/>
      <c r="G272" s="165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165"/>
      <c r="S272" s="165"/>
      <c r="T272" s="165"/>
      <c r="U272" s="165"/>
      <c r="V272" s="165"/>
      <c r="W272" s="165"/>
      <c r="X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</row>
    <row r="273" spans="1:52" x14ac:dyDescent="0.25">
      <c r="A273" s="165"/>
      <c r="B273" s="165"/>
      <c r="C273" s="165"/>
      <c r="D273" s="165"/>
      <c r="E273" s="165"/>
      <c r="F273" s="165"/>
      <c r="G273" s="165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165"/>
      <c r="S273" s="165"/>
      <c r="T273" s="165"/>
      <c r="U273" s="165"/>
      <c r="V273" s="165"/>
      <c r="W273" s="165"/>
      <c r="X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</row>
    <row r="274" spans="1:52" x14ac:dyDescent="0.25">
      <c r="A274" s="165"/>
      <c r="B274" s="165"/>
      <c r="C274" s="165"/>
      <c r="D274" s="165"/>
      <c r="E274" s="165"/>
      <c r="F274" s="165"/>
      <c r="G274" s="165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165"/>
      <c r="S274" s="165"/>
      <c r="T274" s="165"/>
      <c r="U274" s="165"/>
      <c r="V274" s="165"/>
      <c r="W274" s="165"/>
      <c r="X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</row>
    <row r="275" spans="1:52" x14ac:dyDescent="0.25">
      <c r="A275" s="165"/>
      <c r="B275" s="165"/>
      <c r="C275" s="165"/>
      <c r="D275" s="165"/>
      <c r="E275" s="165"/>
      <c r="F275" s="165"/>
      <c r="G275" s="165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165"/>
      <c r="S275" s="165"/>
      <c r="T275" s="165"/>
      <c r="U275" s="165"/>
      <c r="V275" s="165"/>
      <c r="W275" s="165"/>
      <c r="X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</row>
    <row r="276" spans="1:52" x14ac:dyDescent="0.25">
      <c r="A276" s="165"/>
      <c r="B276" s="165"/>
      <c r="C276" s="165"/>
      <c r="D276" s="165"/>
      <c r="E276" s="165"/>
      <c r="F276" s="165"/>
      <c r="G276" s="165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165"/>
      <c r="S276" s="165"/>
      <c r="T276" s="165"/>
      <c r="U276" s="165"/>
      <c r="V276" s="165"/>
      <c r="W276" s="165"/>
      <c r="X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</row>
    <row r="277" spans="1:52" x14ac:dyDescent="0.25">
      <c r="A277" s="165"/>
      <c r="B277" s="165"/>
      <c r="C277" s="165"/>
      <c r="D277" s="165"/>
      <c r="E277" s="165"/>
      <c r="F277" s="165"/>
      <c r="G277" s="165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165"/>
      <c r="S277" s="165"/>
      <c r="T277" s="165"/>
      <c r="U277" s="165"/>
      <c r="V277" s="165"/>
      <c r="W277" s="165"/>
      <c r="X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</row>
    <row r="278" spans="1:52" x14ac:dyDescent="0.25">
      <c r="A278" s="165"/>
      <c r="B278" s="165"/>
      <c r="C278" s="165"/>
      <c r="D278" s="165"/>
      <c r="E278" s="165"/>
      <c r="F278" s="165"/>
      <c r="G278" s="165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165"/>
      <c r="S278" s="165"/>
      <c r="T278" s="165"/>
      <c r="U278" s="165"/>
      <c r="V278" s="165"/>
      <c r="W278" s="165"/>
      <c r="X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</row>
    <row r="279" spans="1:52" x14ac:dyDescent="0.25">
      <c r="A279" s="165"/>
      <c r="B279" s="165"/>
      <c r="C279" s="165"/>
      <c r="D279" s="165"/>
      <c r="E279" s="165"/>
      <c r="F279" s="165"/>
      <c r="G279" s="165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165"/>
      <c r="S279" s="165"/>
      <c r="T279" s="165"/>
      <c r="U279" s="165"/>
      <c r="V279" s="165"/>
      <c r="W279" s="165"/>
      <c r="X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</row>
    <row r="280" spans="1:52" x14ac:dyDescent="0.25">
      <c r="A280" s="165"/>
      <c r="B280" s="165"/>
      <c r="C280" s="165"/>
      <c r="D280" s="165"/>
      <c r="E280" s="165"/>
      <c r="F280" s="165"/>
      <c r="G280" s="165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165"/>
      <c r="S280" s="165"/>
      <c r="T280" s="165"/>
      <c r="U280" s="165"/>
      <c r="V280" s="165"/>
      <c r="W280" s="165"/>
      <c r="X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</row>
    <row r="281" spans="1:52" x14ac:dyDescent="0.25">
      <c r="A281" s="165"/>
      <c r="B281" s="165"/>
      <c r="C281" s="165"/>
      <c r="D281" s="165"/>
      <c r="E281" s="165"/>
      <c r="F281" s="165"/>
      <c r="G281" s="165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165"/>
      <c r="S281" s="165"/>
      <c r="T281" s="165"/>
      <c r="U281" s="165"/>
      <c r="V281" s="165"/>
      <c r="W281" s="165"/>
      <c r="X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</row>
    <row r="282" spans="1:52" x14ac:dyDescent="0.25">
      <c r="A282" s="165"/>
      <c r="B282" s="165"/>
      <c r="C282" s="165"/>
      <c r="D282" s="165"/>
      <c r="E282" s="165"/>
      <c r="F282" s="165"/>
      <c r="G282" s="165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165"/>
      <c r="S282" s="165"/>
      <c r="T282" s="165"/>
      <c r="U282" s="165"/>
      <c r="V282" s="165"/>
      <c r="W282" s="165"/>
      <c r="X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</row>
    <row r="283" spans="1:52" x14ac:dyDescent="0.25">
      <c r="A283" s="165"/>
      <c r="B283" s="165"/>
      <c r="C283" s="165"/>
      <c r="D283" s="165"/>
      <c r="E283" s="165"/>
      <c r="F283" s="165"/>
      <c r="G283" s="165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165"/>
      <c r="S283" s="165"/>
      <c r="T283" s="165"/>
      <c r="U283" s="165"/>
      <c r="V283" s="165"/>
      <c r="W283" s="165"/>
      <c r="X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</row>
    <row r="284" spans="1:52" x14ac:dyDescent="0.25">
      <c r="A284" s="165"/>
      <c r="B284" s="165"/>
      <c r="C284" s="165"/>
      <c r="D284" s="165"/>
      <c r="E284" s="165"/>
      <c r="F284" s="165"/>
      <c r="G284" s="165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165"/>
      <c r="S284" s="165"/>
      <c r="T284" s="165"/>
      <c r="U284" s="165"/>
      <c r="V284" s="165"/>
      <c r="W284" s="165"/>
      <c r="X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</row>
    <row r="285" spans="1:52" x14ac:dyDescent="0.25">
      <c r="A285" s="165"/>
      <c r="B285" s="165"/>
      <c r="C285" s="165"/>
      <c r="D285" s="165"/>
      <c r="E285" s="165"/>
      <c r="F285" s="165"/>
      <c r="G285" s="165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165"/>
      <c r="S285" s="165"/>
      <c r="T285" s="165"/>
      <c r="U285" s="165"/>
      <c r="V285" s="165"/>
      <c r="W285" s="165"/>
      <c r="X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</row>
    <row r="286" spans="1:52" x14ac:dyDescent="0.25">
      <c r="A286" s="165"/>
      <c r="B286" s="165"/>
      <c r="C286" s="165"/>
      <c r="D286" s="165"/>
      <c r="E286" s="165"/>
      <c r="F286" s="165"/>
      <c r="G286" s="165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165"/>
      <c r="S286" s="165"/>
      <c r="T286" s="165"/>
      <c r="U286" s="165"/>
      <c r="V286" s="165"/>
      <c r="W286" s="165"/>
      <c r="X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</row>
    <row r="287" spans="1:52" x14ac:dyDescent="0.25">
      <c r="A287" s="165"/>
      <c r="B287" s="165"/>
      <c r="C287" s="165"/>
      <c r="D287" s="165"/>
      <c r="E287" s="165"/>
      <c r="F287" s="165"/>
      <c r="G287" s="165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165"/>
      <c r="S287" s="165"/>
      <c r="T287" s="165"/>
      <c r="U287" s="165"/>
      <c r="V287" s="165"/>
      <c r="W287" s="165"/>
      <c r="X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</row>
    <row r="288" spans="1:52" x14ac:dyDescent="0.25">
      <c r="A288" s="165"/>
      <c r="B288" s="165"/>
      <c r="C288" s="165"/>
      <c r="D288" s="165"/>
      <c r="E288" s="165"/>
      <c r="F288" s="165"/>
      <c r="G288" s="165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165"/>
      <c r="S288" s="165"/>
      <c r="T288" s="165"/>
      <c r="U288" s="165"/>
      <c r="V288" s="165"/>
      <c r="W288" s="165"/>
      <c r="X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</row>
    <row r="289" spans="1:52" x14ac:dyDescent="0.25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165"/>
      <c r="S289" s="165"/>
      <c r="T289" s="165"/>
      <c r="U289" s="165"/>
      <c r="V289" s="165"/>
      <c r="W289" s="165"/>
      <c r="X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</row>
    <row r="290" spans="1:52" x14ac:dyDescent="0.25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165"/>
      <c r="S290" s="165"/>
      <c r="T290" s="165"/>
      <c r="U290" s="165"/>
      <c r="V290" s="165"/>
      <c r="W290" s="165"/>
      <c r="X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</row>
    <row r="291" spans="1:52" x14ac:dyDescent="0.25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165"/>
      <c r="S291" s="165"/>
      <c r="T291" s="165"/>
      <c r="U291" s="165"/>
      <c r="V291" s="165"/>
      <c r="W291" s="165"/>
      <c r="X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</row>
    <row r="292" spans="1:52" x14ac:dyDescent="0.25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</row>
    <row r="293" spans="1:52" x14ac:dyDescent="0.25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</row>
    <row r="294" spans="1:52" x14ac:dyDescent="0.25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</row>
    <row r="295" spans="1:52" x14ac:dyDescent="0.25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</row>
    <row r="296" spans="1:52" x14ac:dyDescent="0.25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</row>
    <row r="297" spans="1:52" x14ac:dyDescent="0.25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</row>
    <row r="298" spans="1:52" x14ac:dyDescent="0.25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</row>
    <row r="299" spans="1:52" x14ac:dyDescent="0.25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</row>
    <row r="300" spans="1:52" x14ac:dyDescent="0.25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</row>
    <row r="301" spans="1:52" x14ac:dyDescent="0.25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</row>
    <row r="302" spans="1:52" x14ac:dyDescent="0.25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</row>
    <row r="303" spans="1:52" x14ac:dyDescent="0.25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</row>
    <row r="304" spans="1:52" x14ac:dyDescent="0.25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</row>
    <row r="305" spans="1:52" x14ac:dyDescent="0.25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</row>
    <row r="306" spans="1:52" x14ac:dyDescent="0.25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</row>
    <row r="307" spans="1:52" x14ac:dyDescent="0.25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</row>
    <row r="308" spans="1:52" x14ac:dyDescent="0.25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</row>
    <row r="309" spans="1:52" x14ac:dyDescent="0.25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</row>
    <row r="310" spans="1:52" x14ac:dyDescent="0.25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</row>
    <row r="311" spans="1:52" x14ac:dyDescent="0.25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</row>
    <row r="312" spans="1:52" x14ac:dyDescent="0.25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</row>
    <row r="313" spans="1:52" x14ac:dyDescent="0.25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</row>
    <row r="314" spans="1:52" x14ac:dyDescent="0.25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</row>
    <row r="315" spans="1:52" x14ac:dyDescent="0.25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</row>
    <row r="316" spans="1:52" x14ac:dyDescent="0.25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</row>
    <row r="317" spans="1:52" x14ac:dyDescent="0.25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</row>
    <row r="318" spans="1:52" x14ac:dyDescent="0.25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</row>
    <row r="319" spans="1:52" x14ac:dyDescent="0.25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</row>
    <row r="320" spans="1:52" x14ac:dyDescent="0.25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</row>
    <row r="321" spans="1:52" x14ac:dyDescent="0.25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</row>
    <row r="322" spans="1:52" x14ac:dyDescent="0.25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</row>
    <row r="323" spans="1:52" x14ac:dyDescent="0.25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</row>
    <row r="324" spans="1:52" x14ac:dyDescent="0.25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</row>
    <row r="325" spans="1:52" x14ac:dyDescent="0.25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</row>
    <row r="326" spans="1:52" x14ac:dyDescent="0.25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</row>
    <row r="327" spans="1:52" x14ac:dyDescent="0.25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</row>
    <row r="328" spans="1:52" x14ac:dyDescent="0.25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</row>
    <row r="329" spans="1:52" x14ac:dyDescent="0.25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</row>
    <row r="330" spans="1:52" x14ac:dyDescent="0.25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</row>
    <row r="331" spans="1:52" x14ac:dyDescent="0.25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</row>
    <row r="332" spans="1:52" x14ac:dyDescent="0.25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</row>
    <row r="333" spans="1:52" x14ac:dyDescent="0.25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</row>
    <row r="334" spans="1:52" x14ac:dyDescent="0.25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</row>
    <row r="335" spans="1:52" x14ac:dyDescent="0.25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</row>
    <row r="336" spans="1:52" x14ac:dyDescent="0.25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</row>
    <row r="337" spans="1:52" x14ac:dyDescent="0.25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</row>
    <row r="338" spans="1:52" x14ac:dyDescent="0.25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</row>
    <row r="339" spans="1:52" x14ac:dyDescent="0.25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</row>
    <row r="340" spans="1:52" x14ac:dyDescent="0.25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</row>
    <row r="341" spans="1:52" x14ac:dyDescent="0.25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</row>
    <row r="342" spans="1:52" x14ac:dyDescent="0.25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</row>
    <row r="343" spans="1:52" x14ac:dyDescent="0.25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</row>
    <row r="344" spans="1:52" x14ac:dyDescent="0.25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</row>
    <row r="345" spans="1:52" x14ac:dyDescent="0.25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</row>
    <row r="346" spans="1:52" x14ac:dyDescent="0.25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</row>
    <row r="347" spans="1:52" x14ac:dyDescent="0.25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</row>
    <row r="348" spans="1:52" x14ac:dyDescent="0.25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</row>
    <row r="349" spans="1:52" x14ac:dyDescent="0.25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</row>
    <row r="350" spans="1:52" x14ac:dyDescent="0.2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</row>
    <row r="351" spans="1:52" x14ac:dyDescent="0.25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</row>
    <row r="352" spans="1:52" x14ac:dyDescent="0.25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</row>
    <row r="353" spans="1:52" x14ac:dyDescent="0.25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</row>
    <row r="354" spans="1:52" x14ac:dyDescent="0.25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</row>
    <row r="355" spans="1:52" x14ac:dyDescent="0.25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</row>
    <row r="356" spans="1:52" x14ac:dyDescent="0.25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</row>
    <row r="357" spans="1:52" x14ac:dyDescent="0.25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</row>
    <row r="358" spans="1:52" x14ac:dyDescent="0.25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</row>
    <row r="359" spans="1:52" x14ac:dyDescent="0.25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</row>
    <row r="360" spans="1:52" x14ac:dyDescent="0.25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</row>
    <row r="361" spans="1:52" x14ac:dyDescent="0.25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</row>
    <row r="362" spans="1:52" x14ac:dyDescent="0.25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</row>
    <row r="363" spans="1:52" x14ac:dyDescent="0.25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</row>
    <row r="364" spans="1:52" x14ac:dyDescent="0.25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</row>
    <row r="365" spans="1:52" x14ac:dyDescent="0.25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</row>
    <row r="366" spans="1:52" x14ac:dyDescent="0.25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</row>
    <row r="367" spans="1:52" x14ac:dyDescent="0.25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</row>
    <row r="368" spans="1:52" x14ac:dyDescent="0.25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</row>
    <row r="369" spans="1:52" x14ac:dyDescent="0.25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</row>
    <row r="370" spans="1:52" x14ac:dyDescent="0.25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</row>
    <row r="371" spans="1:52" x14ac:dyDescent="0.25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</row>
    <row r="372" spans="1:52" x14ac:dyDescent="0.25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</row>
    <row r="373" spans="1:52" x14ac:dyDescent="0.25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</row>
    <row r="374" spans="1:52" x14ac:dyDescent="0.25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</row>
    <row r="375" spans="1:52" x14ac:dyDescent="0.25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</row>
    <row r="376" spans="1:52" x14ac:dyDescent="0.25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</row>
    <row r="377" spans="1:52" x14ac:dyDescent="0.25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</row>
    <row r="378" spans="1:52" x14ac:dyDescent="0.25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</row>
    <row r="379" spans="1:52" x14ac:dyDescent="0.25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</row>
    <row r="380" spans="1:52" x14ac:dyDescent="0.25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</row>
    <row r="381" spans="1:52" x14ac:dyDescent="0.25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</row>
    <row r="382" spans="1:52" x14ac:dyDescent="0.25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</row>
    <row r="383" spans="1:52" x14ac:dyDescent="0.25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</row>
    <row r="384" spans="1:52" x14ac:dyDescent="0.25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</row>
    <row r="385" spans="1:52" x14ac:dyDescent="0.25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</row>
    <row r="386" spans="1:52" x14ac:dyDescent="0.25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</row>
    <row r="387" spans="1:52" x14ac:dyDescent="0.25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</row>
    <row r="388" spans="1:52" x14ac:dyDescent="0.25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</row>
    <row r="389" spans="1:52" x14ac:dyDescent="0.25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</row>
    <row r="390" spans="1:52" x14ac:dyDescent="0.25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</row>
    <row r="391" spans="1:52" x14ac:dyDescent="0.25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</row>
    <row r="392" spans="1:52" x14ac:dyDescent="0.25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</row>
    <row r="393" spans="1:52" x14ac:dyDescent="0.25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</row>
    <row r="394" spans="1:52" x14ac:dyDescent="0.25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</row>
  </sheetData>
  <mergeCells count="133">
    <mergeCell ref="I234:I245"/>
    <mergeCell ref="R234:R245"/>
    <mergeCell ref="AH244:AH255"/>
    <mergeCell ref="R246:R257"/>
    <mergeCell ref="AH256:AH267"/>
    <mergeCell ref="AH208:AH219"/>
    <mergeCell ref="A210:A221"/>
    <mergeCell ref="I210:I221"/>
    <mergeCell ref="R210:R221"/>
    <mergeCell ref="AH220:AH231"/>
    <mergeCell ref="A222:A233"/>
    <mergeCell ref="I222:I233"/>
    <mergeCell ref="R222:R233"/>
    <mergeCell ref="AH232:AH243"/>
    <mergeCell ref="A234:A245"/>
    <mergeCell ref="AH184:AH195"/>
    <mergeCell ref="A186:A197"/>
    <mergeCell ref="I186:I197"/>
    <mergeCell ref="R186:R197"/>
    <mergeCell ref="Y189:Y200"/>
    <mergeCell ref="AH196:AH207"/>
    <mergeCell ref="A198:A209"/>
    <mergeCell ref="I198:I209"/>
    <mergeCell ref="R198:R209"/>
    <mergeCell ref="Y201:AF201"/>
    <mergeCell ref="A162:A173"/>
    <mergeCell ref="I162:I173"/>
    <mergeCell ref="R162:R173"/>
    <mergeCell ref="AR162:AR173"/>
    <mergeCell ref="Y165:Y176"/>
    <mergeCell ref="AH172:AH183"/>
    <mergeCell ref="A174:A185"/>
    <mergeCell ref="I174:I185"/>
    <mergeCell ref="R174:R185"/>
    <mergeCell ref="Y177:Y188"/>
    <mergeCell ref="R138:R149"/>
    <mergeCell ref="AR138:AR149"/>
    <mergeCell ref="Y141:Y152"/>
    <mergeCell ref="AH148:AH159"/>
    <mergeCell ref="A150:A161"/>
    <mergeCell ref="I150:I161"/>
    <mergeCell ref="R150:R161"/>
    <mergeCell ref="AR150:AR161"/>
    <mergeCell ref="Y153:Y164"/>
    <mergeCell ref="AH160:AH171"/>
    <mergeCell ref="Y117:Y128"/>
    <mergeCell ref="AH124:AH135"/>
    <mergeCell ref="A126:A137"/>
    <mergeCell ref="I126:I137"/>
    <mergeCell ref="R126:R137"/>
    <mergeCell ref="AR126:AR137"/>
    <mergeCell ref="Y129:Y140"/>
    <mergeCell ref="AH136:AH147"/>
    <mergeCell ref="A138:A149"/>
    <mergeCell ref="I138:I149"/>
    <mergeCell ref="A102:A113"/>
    <mergeCell ref="I102:I113"/>
    <mergeCell ref="R102:R113"/>
    <mergeCell ref="AR102:AR113"/>
    <mergeCell ref="Y105:Y116"/>
    <mergeCell ref="AH112:AH123"/>
    <mergeCell ref="A114:A125"/>
    <mergeCell ref="I114:I125"/>
    <mergeCell ref="R114:R125"/>
    <mergeCell ref="AR114:AR125"/>
    <mergeCell ref="R78:R89"/>
    <mergeCell ref="AR78:AR89"/>
    <mergeCell ref="Y81:Y92"/>
    <mergeCell ref="AH88:AH99"/>
    <mergeCell ref="A90:A101"/>
    <mergeCell ref="I90:I101"/>
    <mergeCell ref="R90:R101"/>
    <mergeCell ref="AR90:AR101"/>
    <mergeCell ref="Y93:Y104"/>
    <mergeCell ref="AH100:AH111"/>
    <mergeCell ref="Y57:Y68"/>
    <mergeCell ref="AH64:AH75"/>
    <mergeCell ref="A66:A77"/>
    <mergeCell ref="I66:I77"/>
    <mergeCell ref="R66:R77"/>
    <mergeCell ref="AR66:AR77"/>
    <mergeCell ref="Y69:Y80"/>
    <mergeCell ref="AH76:AH87"/>
    <mergeCell ref="A78:A89"/>
    <mergeCell ref="I78:I89"/>
    <mergeCell ref="A42:A53"/>
    <mergeCell ref="I42:I53"/>
    <mergeCell ref="R42:R53"/>
    <mergeCell ref="AR42:AR53"/>
    <mergeCell ref="Y45:Y56"/>
    <mergeCell ref="AH52:AH63"/>
    <mergeCell ref="A54:A65"/>
    <mergeCell ref="I54:I65"/>
    <mergeCell ref="R54:R65"/>
    <mergeCell ref="AR54:AR65"/>
    <mergeCell ref="R18:R29"/>
    <mergeCell ref="AR18:AR29"/>
    <mergeCell ref="Y21:Y32"/>
    <mergeCell ref="AH28:AH39"/>
    <mergeCell ref="A30:A41"/>
    <mergeCell ref="I30:I41"/>
    <mergeCell ref="R30:R41"/>
    <mergeCell ref="AR30:AR41"/>
    <mergeCell ref="Y33:Y44"/>
    <mergeCell ref="AH40:AH51"/>
    <mergeCell ref="Y5:Y8"/>
    <mergeCell ref="AH5:AH15"/>
    <mergeCell ref="A6:A17"/>
    <mergeCell ref="I6:I17"/>
    <mergeCell ref="R6:R17"/>
    <mergeCell ref="AR6:AR17"/>
    <mergeCell ref="Y9:Y20"/>
    <mergeCell ref="AH16:AH27"/>
    <mergeCell ref="A18:A29"/>
    <mergeCell ref="I18:I29"/>
    <mergeCell ref="Y3:Y4"/>
    <mergeCell ref="Z3:Z4"/>
    <mergeCell ref="AH3:AH4"/>
    <mergeCell ref="AI3:AI4"/>
    <mergeCell ref="AR3:AR4"/>
    <mergeCell ref="AS3:AS4"/>
    <mergeCell ref="A3:A4"/>
    <mergeCell ref="B3:B4"/>
    <mergeCell ref="I3:I4"/>
    <mergeCell ref="J3:J4"/>
    <mergeCell ref="R3:R4"/>
    <mergeCell ref="S3:S4"/>
    <mergeCell ref="A2:G2"/>
    <mergeCell ref="I2:P2"/>
    <mergeCell ref="R2:W2"/>
    <mergeCell ref="Y2:AF2"/>
    <mergeCell ref="AH2:AP2"/>
    <mergeCell ref="AR2:AZ2"/>
  </mergeCells>
  <hyperlinks>
    <hyperlink ref="C4" location="'YU index table'!E5" display="YU1A_M"/>
    <hyperlink ref="D4" location="'YU index table'!E7" display="YU1B_M"/>
    <hyperlink ref="E4" location="'YU index table'!E9" display="YU1C_M"/>
    <hyperlink ref="F4" location="'YU index table'!E11" display="YU1D_M"/>
    <hyperlink ref="G4" location="'YU index table'!E13" display="YU1E_M"/>
    <hyperlink ref="K4" location="'YU index table'!E15" display="YU1G_M"/>
    <hyperlink ref="L4" location="'YU index table'!E18" display="YU1I_M"/>
    <hyperlink ref="M4" location="'YU index table'!E20" display="YU1J_M"/>
    <hyperlink ref="N4" location="'YU index table'!E22" display="YU1K_M"/>
    <hyperlink ref="O4" location="'YU index table'!E24" display="YU1L_M"/>
    <hyperlink ref="P4" location="'YU index table'!E26" display="YU1M_M"/>
    <hyperlink ref="T4" location="'YU index table'!E30" display="YU2A_M"/>
    <hyperlink ref="U4" location="'YU index table'!E33" display="YU2B_M"/>
    <hyperlink ref="V4" location="'YU index table'!E36" display="YU2C_M"/>
    <hyperlink ref="W4" location="'YU index table'!E39" display="YU2D_M"/>
    <hyperlink ref="AA4" location="'YU index table'!E44" display="YU2H_M"/>
    <hyperlink ref="AB4" location="'YU index table'!E46" display="YU2I_M"/>
    <hyperlink ref="AC4" location="'YU index table'!E48" display="YU2J_M"/>
    <hyperlink ref="AD4" location="'YU index table'!E50" display="YU2K_M"/>
    <hyperlink ref="AE4" location="'YU index table'!E52" display="YU2L_M"/>
    <hyperlink ref="AF4" location="'YU index table'!E54" display="YU2M_M"/>
    <hyperlink ref="AJ4" location="'YU index table'!E57" display="YU3A_M"/>
    <hyperlink ref="AK4" location="'YU index table'!E59" display="YU3B_M"/>
    <hyperlink ref="AL4" location="'YU index table'!E61" display="YU3C_M"/>
    <hyperlink ref="AM4" location="'YU index table'!E63" display="YU3D_M"/>
    <hyperlink ref="AN4" location="'YU index table'!E65" display="YU3E_M"/>
    <hyperlink ref="AO4" location="'YU index table'!E67" display="YU3F_M"/>
    <hyperlink ref="AP4" location="'YU index table'!E69" display="YU3G_M"/>
    <hyperlink ref="AT4" location="'YU index table'!E82" display="YU5A_M"/>
    <hyperlink ref="AU4" location="'YU index table'!E84" display="YU5B_M"/>
    <hyperlink ref="AV4" location="'YU index table'!E86" display="YU5C_M"/>
    <hyperlink ref="AW4" location="'YU index table'!E88" display="YU5D_M"/>
    <hyperlink ref="AX4" location="'YU index table'!E90" display="YU5E_M"/>
    <hyperlink ref="AY4" location="'YU index table'!E92" display="YU5F_M"/>
    <hyperlink ref="AZ4" location="'YU index table'!E94" display="YU5G_M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2014-12-08T14:00:00+00:00</ContentDate>
    <OrganizationalUnit xmlns="8e878111-5d44-4ac0-8d7d-001e9b3d0fd0">46</OrganizationalUnit>
    <CEID xmlns="a029a951-197a-4454-90a0-4e8ba8bb2239">78ef0f9f-a0a0-4c34-a34a-d1775657f824</CEID>
    <LanguageRef xmlns="a029a951-197a-4454-90a0-4e8ba8bb2239">
      <Value>1</Value>
    </LanguageRef>
    <TitleBackup xmlns="8e878111-5d44-4ac0-8d7d-001e9b3d0fd0">Statistical Database SERBIA_YUGOSLAVIA</TitleBackup>
    <Topic xmlns="8e878111-5d44-4ac0-8d7d-001e9b3d0fd0">87</Topic>
    <ShowInContentGroups xmlns="a029a951-197a-4454-90a0-4e8ba8bb2239"/>
    <ItemOrder xmlns="a029a951-197a-4454-90a0-4e8ba8bb2239" xsi:nil="true"/>
    <Image xmlns="a029a951-197a-4454-90a0-4e8ba8bb2239">
      <Url xsi:nil="true"/>
      <Description xsi:nil="true"/>
    </Image>
    <AlternateText xmlns="a029a951-197a-4454-90a0-4e8ba8bb2239" xsi:nil="true"/>
    <RelatedEntity xmlns="8e878111-5d44-4ac0-8d7d-001e9b3d0fd0" xsi:nil="true"/>
    <ParentEntity xmlns="8e878111-5d44-4ac0-8d7d-001e9b3d0fd0" xsi:nil="true"/>
    <TitleEn xmlns="a029a951-197a-4454-90a0-4e8ba8bb2239" xsi:nil="true"/>
    <Source xmlns="8e878111-5d44-4ac0-8d7d-001e9b3d0fd0" xsi:nil="true"/>
    <DisplayTitle xmlns="8e878111-5d44-4ac0-8d7d-001e9b3d0fd0">Statistical Database SERBIA_YUGOSLAVIA</DisplayTitle>
    <AModifiedBy xmlns="a029a951-197a-4454-90a0-4e8ba8bb2239">Anastasopoulou Eleftheria</AModifiedBy>
    <AModified xmlns="a029a951-197a-4454-90a0-4e8ba8bb2239">2019-07-26T21:43:37+00:00</AModified>
    <AID xmlns="a029a951-197a-4454-90a0-4e8ba8bb2239">10865</AID>
    <ACreated xmlns="a029a951-197a-4454-90a0-4e8ba8bb2239">2019-07-06T19:33:22+00:00</ACreated>
    <ACreatedBy xmlns="a029a951-197a-4454-90a0-4e8ba8bb2239">sp_AuthSetup</ACreatedBy>
    <AVersion xmlns="a029a951-197a-4454-90a0-4e8ba8bb2239">9.0</AVersion>
  </documentManagement>
</p:properties>
</file>

<file path=customXml/itemProps1.xml><?xml version="1.0" encoding="utf-8"?>
<ds:datastoreItem xmlns:ds="http://schemas.openxmlformats.org/officeDocument/2006/customXml" ds:itemID="{952E75BE-70D7-46E9-A54D-579176ABB2D8}"/>
</file>

<file path=customXml/itemProps2.xml><?xml version="1.0" encoding="utf-8"?>
<ds:datastoreItem xmlns:ds="http://schemas.openxmlformats.org/officeDocument/2006/customXml" ds:itemID="{664342C2-48E4-457F-AEE3-5000E1290784}"/>
</file>

<file path=customXml/itemProps3.xml><?xml version="1.0" encoding="utf-8"?>
<ds:datastoreItem xmlns:ds="http://schemas.openxmlformats.org/officeDocument/2006/customXml" ds:itemID="{CC33692B-6B68-41BE-9FB1-AFB72008C2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 index table</vt:lpstr>
      <vt:lpstr>SE data tables A</vt:lpstr>
      <vt:lpstr>SE data tables M</vt:lpstr>
      <vt:lpstr>YU index table</vt:lpstr>
      <vt:lpstr>YU data tables A</vt:lpstr>
      <vt:lpstr>YU data tables M</vt:lpstr>
    </vt:vector>
  </TitlesOfParts>
  <Company>Oesterreichische Nationalbank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Database SERBIA_YUGOSLAVIA</dc:title>
  <dc:creator>Scheiber, Thomas</dc:creator>
  <dc:description/>
  <cp:lastModifiedBy>Scheiber, Thomas</cp:lastModifiedBy>
  <dcterms:created xsi:type="dcterms:W3CDTF">2014-11-17T11:41:46Z</dcterms:created>
  <dcterms:modified xsi:type="dcterms:W3CDTF">2014-11-17T11:43:42Z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RelatedDocumentTopic">
    <vt:lpwstr>85</vt:lpwstr>
  </property>
  <property fmtid="{D5CDD505-2E9C-101B-9397-08002B2CF9AE}" pid="4" name="Order">
    <vt:r8>141000</vt:r8>
  </property>
  <property fmtid="{D5CDD505-2E9C-101B-9397-08002B2CF9AE}" pid="5" name="xd_ProgID">
    <vt:lpwstr/>
  </property>
  <property fmtid="{D5CDD505-2E9C-101B-9397-08002B2CF9AE}" pid="6" name="_SharedFileIndex">
    <vt:lpwstr/>
  </property>
  <property fmtid="{D5CDD505-2E9C-101B-9397-08002B2CF9AE}" pid="7" name="_SourceUrl">
    <vt:lpwstr/>
  </property>
  <property fmtid="{D5CDD505-2E9C-101B-9397-08002B2CF9AE}" pid="8" name="TemplateUrl">
    <vt:lpwstr/>
  </property>
</Properties>
</file>